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65521" windowWidth="17070" windowHeight="12765" activeTab="2"/>
  </bookViews>
  <sheets>
    <sheet name="ГОМ" sheetId="1" r:id="rId1"/>
    <sheet name="ГОЭЭ" sheetId="2" r:id="rId2"/>
    <sheet name="ГВО" sheetId="3" r:id="rId3"/>
  </sheets>
  <definedNames>
    <definedName name="_xlnm.Print_Area" localSheetId="0">'ГОМ'!$A$1:$M$61</definedName>
    <definedName name="_xlnm.Print_Area" localSheetId="1">'ГОЭЭ'!$A$1:$L$57</definedName>
  </definedNames>
  <calcPr fullCalcOnLoad="1"/>
</workbook>
</file>

<file path=xl/sharedStrings.xml><?xml version="1.0" encoding="utf-8"?>
<sst xmlns="http://schemas.openxmlformats.org/spreadsheetml/2006/main" count="329" uniqueCount="185">
  <si>
    <t>Технический руководитель сетевой компании  _______________________________</t>
  </si>
  <si>
    <t>Наименование подстанции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</si>
  <si>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</si>
  <si>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</si>
  <si>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</si>
  <si>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</si>
  <si>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</si>
  <si>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</si>
  <si>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</si>
  <si>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</si>
  <si>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</si>
  <si>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</si>
  <si>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по </t>
  </si>
  <si>
    <t>№           п/п</t>
  </si>
  <si>
    <t>по</t>
  </si>
  <si>
    <t>№  очереди отключения, МВт</t>
  </si>
  <si>
    <t>Примечание:</t>
  </si>
  <si>
    <t>Всего по очередям нарастающим итогом :</t>
  </si>
  <si>
    <t xml:space="preserve">1.Графики ограничения режима потребления вводятся начиная с 0 часов 00 минут следующих суток с уведомлением об этом потребителя не позднее 14 часов 00 минут текущих суток (по местному времени). </t>
  </si>
  <si>
    <t>2. При невыполнении потребителем команды о вводе графиков аварийного ограничения сетевая организация вправе отключить потребителя непосредственно с питающих центров или ограничить его потребление вплоть до аварийной брони.</t>
  </si>
  <si>
    <t>Время отключения</t>
  </si>
  <si>
    <t>до 5 мин.</t>
  </si>
  <si>
    <t>всего</t>
  </si>
  <si>
    <t>всего по ДУ</t>
  </si>
  <si>
    <r>
      <t>3.</t>
    </r>
    <r>
      <rPr>
        <b/>
        <sz val="12"/>
        <rFont val="Times New Roman"/>
        <family val="1"/>
      </rPr>
      <t xml:space="preserve"> При невыполнении потребителем команды (распоряжения) о вводе графиков аварийного ограничения сетевая организация вправе отключить потребителя непосредственно с питающих центров или ограничить его потребление вплоть до аварийной брони.</t>
    </r>
  </si>
  <si>
    <t>Потребитель</t>
  </si>
  <si>
    <t>№  очереди ограничения, тыс. кВт*ч</t>
  </si>
  <si>
    <t>Наименование фидера</t>
  </si>
  <si>
    <t>Способ ввода отключения по графику</t>
  </si>
  <si>
    <t>от 5 до 20 мин.</t>
  </si>
  <si>
    <t>от 20 до 60 мин.</t>
  </si>
  <si>
    <t>ИТОГО:</t>
  </si>
  <si>
    <t>№  очереди ограничения,  МВт</t>
  </si>
  <si>
    <r>
      <t>1.</t>
    </r>
    <r>
      <rPr>
        <b/>
        <sz val="12"/>
        <rFont val="Times New Roman"/>
        <family val="1"/>
      </rPr>
      <t xml:space="preserve"> Заполнить колонку №5</t>
    </r>
    <r>
      <rPr>
        <sz val="12"/>
        <rFont val="Times New Roman"/>
        <family val="1"/>
      </rPr>
      <t xml:space="preserve"> :   </t>
    </r>
    <r>
      <rPr>
        <b/>
        <sz val="12"/>
        <rFont val="Times New Roman"/>
        <family val="1"/>
      </rPr>
      <t>СО</t>
    </r>
    <r>
      <rPr>
        <sz val="12"/>
        <rFont val="Times New Roman"/>
        <family val="1"/>
      </rPr>
      <t xml:space="preserve"> - самоограничение потребителями;    </t>
    </r>
    <r>
      <rPr>
        <b/>
        <sz val="12"/>
        <rFont val="Times New Roman"/>
        <family val="1"/>
      </rPr>
      <t>ДУ</t>
    </r>
    <r>
      <rPr>
        <sz val="12"/>
        <rFont val="Times New Roman"/>
        <family val="1"/>
      </rPr>
      <t xml:space="preserve"> -отключение оперативным персоналом сетевой организации с использованием дистанционного управления;  </t>
    </r>
    <r>
      <rPr>
        <b/>
        <sz val="12"/>
        <rFont val="Times New Roman"/>
        <family val="1"/>
      </rPr>
      <t>ОП</t>
    </r>
    <r>
      <rPr>
        <sz val="12"/>
        <rFont val="Times New Roman"/>
        <family val="1"/>
      </rPr>
      <t xml:space="preserve"> -отключение постоянным дежурным оперативным персоналом сетевой организации ; </t>
    </r>
    <r>
      <rPr>
        <b/>
        <sz val="12"/>
        <rFont val="Times New Roman"/>
        <family val="1"/>
      </rPr>
      <t>ОВБ</t>
    </r>
    <r>
      <rPr>
        <sz val="12"/>
        <rFont val="Times New Roman"/>
        <family val="1"/>
      </rPr>
      <t xml:space="preserve"> - отключение оперативным персоналом сетевой организации с выездом на место;   </t>
    </r>
    <r>
      <rPr>
        <b/>
        <sz val="12"/>
        <rFont val="Times New Roman"/>
        <family val="1"/>
      </rPr>
      <t>ДД</t>
    </r>
    <r>
      <rPr>
        <sz val="12"/>
        <rFont val="Times New Roman"/>
        <family val="1"/>
      </rPr>
      <t xml:space="preserve"> -отключение оперативным персоналом сетевой организации с дежурством в выходные, праздничные дни и в ночное время на дому.
Разработанный график временного отключения потребления должен содержать информацию о способе ввода графика (см. колонку №4 формы графика):
- самоограничение  (СО);
-отключение оперативным персоналом сетевой организации с использованием дистанционного управления (ДУ);
-отключение постоянным дежурным оперативным персоналом сетевой организации (ПДП);
-отключение оперативным персоналом сетевой организации с дежурством в выходные, праздничные дни и в ночное время на дому (ДПД).
;ДД -отключение оперативным персоналом сетевой организации с дежурством в выходные, праздничные дни и в ночное время на дому (ДД).
Разработанный график временного отключения потребления должен содержать информацию о способе ввода графика (см. колонку №4 формы графика):
- самоограничение  (СО);
-отключение оперативным персоналом сетевой организации с использованием дистанционного управления (ДУ);
-отключение постоянным дежурным оперативным персоналом сетевой организации (ПДП);ДД -отключение оперативным персоналом сетевой организации с дежурством в выходные, праздничные дни и в ночное время на дому (ДД).
Разработанный график временного отключения потребления должен содержать информацию о способе ввода графика (см. колонку №4 формы графика):
- самоограничение  (СО);
-отключение оперативным персоналом сетевой организации с использованием дистанционного управления (ДУ);
-отключение постоянным дежурным оперативным персоналом сетевой организации (ПДП);
-отключение оперативным персоналом сетевой организации с дежурством в выходные, праздничные дни и в ночное время на дому (ДПД).
-отключение оперативным персоналом сетевой организации с дежурством в выходные, праздничные дни и в ночное время на дому (ДПД).
</t>
    </r>
  </si>
  <si>
    <t>2. В графике временного отключения потребления указано время отключения фидера с момента получения первичным получателем команд об аварийных ограничениях (филиалом "Нижновэнерго"ОАО "МРСК Центра и Приволжья") диспетчерской команды на ввод указанного графика с учетом времени вторичного получателя команд об аварийных ограничениях и времени  потребителя электрической энергии (мощности).</t>
  </si>
  <si>
    <t>ТП 322</t>
  </si>
  <si>
    <t>ф.2,6</t>
  </si>
  <si>
    <t>ОП</t>
  </si>
  <si>
    <t>ТП 322 Д</t>
  </si>
  <si>
    <t>ф.4</t>
  </si>
  <si>
    <t>ТП-322 Г</t>
  </si>
  <si>
    <t>ф.5,6,7,9</t>
  </si>
  <si>
    <t>ТП 322 А</t>
  </si>
  <si>
    <t>ф.1,6</t>
  </si>
  <si>
    <t>ЗАО "Торгово-сервисный центр "Автозаводский"</t>
  </si>
  <si>
    <t>В.А. Свешников</t>
  </si>
  <si>
    <t>ЗАО "Промышленные Компьютерные Технологии" (ВПК) ЗАО "МАГНА АВТОМОТИВ РУС"</t>
  </si>
  <si>
    <t>ОАО "Авангард-Авто"</t>
  </si>
  <si>
    <t>ООО "Авангард-Трейдинг"</t>
  </si>
  <si>
    <t>ООО "Продукт-сервис</t>
  </si>
  <si>
    <t>ИП Игонюшкин Д.С.</t>
  </si>
  <si>
    <t>ООО "Автоцентр-Стригино"</t>
  </si>
  <si>
    <t>Нижегородская Региональная Общественная организация социальной поддержки "БЛАСП"</t>
  </si>
  <si>
    <t>ООО "НПО" "Автопромагрегат"</t>
  </si>
  <si>
    <t>ЗАО "Автоматика"</t>
  </si>
  <si>
    <t>ООО "ИнвестБытХолдинг"</t>
  </si>
  <si>
    <t>МП "Автозаводский парк"</t>
  </si>
  <si>
    <t>СНТ № 3</t>
  </si>
  <si>
    <t>ООО "Гостиница "Волна</t>
  </si>
  <si>
    <t>ИП Пантелеева А.В.</t>
  </si>
  <si>
    <t>Цатрян С.Л.</t>
  </si>
  <si>
    <t>ИП Квасков А.Ф.</t>
  </si>
  <si>
    <t>ООО "Ятшен-НН"</t>
  </si>
  <si>
    <t>ООО "Зодчий"</t>
  </si>
  <si>
    <t>ООО Экспресс"</t>
  </si>
  <si>
    <t>ЗАО "Реал-Инвест"</t>
  </si>
  <si>
    <t>ООО "Промтех"</t>
  </si>
  <si>
    <t>ООО "Автотранспортное предприятие"</t>
  </si>
  <si>
    <t>Рябцев Д.О.</t>
  </si>
  <si>
    <t>ООО "Авангард-Инвест"</t>
  </si>
  <si>
    <t>ООО "Дворцовая площадь"</t>
  </si>
  <si>
    <t>ООО "Складские технологии"</t>
  </si>
  <si>
    <t>ООО "ВолгаИнвест"</t>
  </si>
  <si>
    <t>ООО "МАРТ сервис"</t>
  </si>
  <si>
    <t>ООО "АвтоГрафф"</t>
  </si>
  <si>
    <t>ООО "Сегал"</t>
  </si>
  <si>
    <t>ООО "Айсберг"</t>
  </si>
  <si>
    <t>ООО "Палас Хаус"</t>
  </si>
  <si>
    <t>ЗАО "ИнфоКапитал"</t>
  </si>
  <si>
    <t>ПС Соцгород;  ПС Ройка (резерв для ТП-322Д)</t>
  </si>
  <si>
    <t>ПС Соцгород, фф. № 645, 624 РП 24 (ТП 364)</t>
  </si>
  <si>
    <t>ПС Водозабор, ф.616 РП 8            (ТП 296)</t>
  </si>
  <si>
    <t>ПС Соцгород, ф.623                             РП 22 (ТП 145Б)</t>
  </si>
  <si>
    <t>ПС Соцгород, ф.635                          РП 20  (ТП 410)</t>
  </si>
  <si>
    <t>ПС Редуктор, ф.659                          РП 28  (ТП 106)</t>
  </si>
  <si>
    <t>ПС Редуктор, фф.625,658          РП 13  (ТП 88)</t>
  </si>
  <si>
    <t>ПС Соцгород, ф.636                          РП 20  (ТП 103, ТП 35)</t>
  </si>
  <si>
    <t>ПС Соцгород, ф.627                          РП 2  (ВЛ 6 кВ ф. 11)</t>
  </si>
  <si>
    <t>ПС Соцгород, фф.635, 636                          РП 20  (ТП 410)</t>
  </si>
  <si>
    <t>ПС Спутник, фф.602, 622                          РП 27  (ТП 143),             РП 30 (ТП 417)</t>
  </si>
  <si>
    <t>ПС Водозабор, ф. 616, РП 11 (ТП 278)</t>
  </si>
  <si>
    <t>ПС Соцгород, ф.642                          РП 24  (ТП 281)</t>
  </si>
  <si>
    <t>ПС Соцгород, ф.638                          РП 23  (ТП 350)</t>
  </si>
  <si>
    <t>ЦРП-1 ОАО ГАЗ, ф. 147А,                    РП 7  (ТП  234)</t>
  </si>
  <si>
    <t>ПС Спутник, ф.612                          РП 12  (ТП 304)</t>
  </si>
  <si>
    <t>ПС Водозабор, ф. 615, РП 10 (ТП 85)</t>
  </si>
  <si>
    <t>ПС Соцгород, ф.632                          РП 14  (ТП 64)</t>
  </si>
  <si>
    <t>ПС Редуктор, ф.625                          РП 13  (ТП 17)</t>
  </si>
  <si>
    <t>ПС Соцгород, ф.601                          РП 14  (ТП 330)</t>
  </si>
  <si>
    <t>ПС Спутник, фф.601, 604                           РП 16  (фф. 161,166)</t>
  </si>
  <si>
    <t>ЦРП-1 ОАО ГАЗ, ф. 111,                    РП 6  (ТП  173)</t>
  </si>
  <si>
    <t>ПС Спутник, фф.602, 603                           РП 27  (ТП 383)</t>
  </si>
  <si>
    <t>ПС Соцгород, ф.615                          РП 4  (ТП 81)</t>
  </si>
  <si>
    <t>ПС Соцгород, ф.601                          РП 14  (ТП 87)</t>
  </si>
  <si>
    <t>ПС Соцгород, ф.627                          РП 2  (ТП 110)</t>
  </si>
  <si>
    <t>ПС Соцгород, ф.650                         РП 4  (ТП 106 А)</t>
  </si>
  <si>
    <t xml:space="preserve">   Технический руководитель сетевой компании  _______________________________</t>
  </si>
  <si>
    <t xml:space="preserve">ЗАО "Промышленные Компьютерные Технологии" </t>
  </si>
  <si>
    <t>*</t>
  </si>
  <si>
    <t xml:space="preserve">                      Технический руководитель сетевой компании  _______________________________</t>
  </si>
  <si>
    <t>ТП 364</t>
  </si>
  <si>
    <t>ТП 296</t>
  </si>
  <si>
    <t>ТП 88</t>
  </si>
  <si>
    <t>ТП 145Б</t>
  </si>
  <si>
    <t>ТП 106</t>
  </si>
  <si>
    <t>ТП 410</t>
  </si>
  <si>
    <t>ТП 103, ТП 35</t>
  </si>
  <si>
    <t>ТП 143, ТП 417</t>
  </si>
  <si>
    <t>ТП 278</t>
  </si>
  <si>
    <t>ТП 281</t>
  </si>
  <si>
    <t>ТП 350</t>
  </si>
  <si>
    <t>ТП  234</t>
  </si>
  <si>
    <t>ТП 304</t>
  </si>
  <si>
    <t>ТП 85</t>
  </si>
  <si>
    <t>ТП 64</t>
  </si>
  <si>
    <t>ТП 17</t>
  </si>
  <si>
    <t>ТП 330</t>
  </si>
  <si>
    <t>РП 16  (фф. 161,166)</t>
  </si>
  <si>
    <t>ТП  173</t>
  </si>
  <si>
    <t>ТП 375</t>
  </si>
  <si>
    <t>ТП 383</t>
  </si>
  <si>
    <t>ТП 81</t>
  </si>
  <si>
    <t>ТП 87</t>
  </si>
  <si>
    <t>ТП 110</t>
  </si>
  <si>
    <t>ТП 106 А</t>
  </si>
  <si>
    <t>яч. 3</t>
  </si>
  <si>
    <t>яч. 4</t>
  </si>
  <si>
    <t>ТП 14</t>
  </si>
  <si>
    <t>ТП 14 яч. 4</t>
  </si>
  <si>
    <t>ПС Соцгород, ф652 РП 5                  (ТП 14)</t>
  </si>
  <si>
    <t xml:space="preserve">РП 1106 ОАО ГАЗ, ф. 10,                    РП 5  (ТП 317),                   ПС Соцгород, ф. 636, РП 20                 (ТП 317) </t>
  </si>
  <si>
    <t>ПС Соцгород, ф.643,             ПС Спутник, ф.628,  РП 25                       (ТП 375)</t>
  </si>
  <si>
    <t>яч. 2</t>
  </si>
  <si>
    <t>ТП 72</t>
  </si>
  <si>
    <t>ПС Редуктор, ф.607                          РП 15  (ТП 72)</t>
  </si>
  <si>
    <t>пр.  1,2,7,8</t>
  </si>
  <si>
    <t>пр.  5</t>
  </si>
  <si>
    <t>пр. 2,7</t>
  </si>
  <si>
    <t>ПС Соцгород, ф.632                             РП 14 (ТП 321)</t>
  </si>
  <si>
    <t>ТП 321А</t>
  </si>
  <si>
    <t>яч. 7</t>
  </si>
  <si>
    <t>ТП 90</t>
  </si>
  <si>
    <t>ПС Водозабор, ф. 615, РП 10 (ТП 90)</t>
  </si>
  <si>
    <t>пр. 7,12</t>
  </si>
  <si>
    <t>ПС Редуктор, ф.659                          РП 28  (ТП 2883)</t>
  </si>
  <si>
    <t>ТП 2883</t>
  </si>
  <si>
    <t>яч. 8</t>
  </si>
  <si>
    <t>ТП 103 пр. 1,4,6,7,9,11,12, ТП 35 пр. 20</t>
  </si>
  <si>
    <t>ВЛ 6 кВ ф. 11 РП 2</t>
  </si>
  <si>
    <t>РП 2 ф. 11</t>
  </si>
  <si>
    <t>ВРУ 1, ВРУ 2</t>
  </si>
  <si>
    <t>ТП  143 яч. 8, ТП 417 яч. 4</t>
  </si>
  <si>
    <t>яч. 2, яч. 6</t>
  </si>
  <si>
    <t>пр. 1</t>
  </si>
  <si>
    <t>пр. 5</t>
  </si>
  <si>
    <t>пр. 4</t>
  </si>
  <si>
    <t>пр. 16</t>
  </si>
  <si>
    <t>яч. 1</t>
  </si>
  <si>
    <t>пр. 2,3,4,5,6,7,8,10,12,13,14,15</t>
  </si>
  <si>
    <t>пр. 15</t>
  </si>
  <si>
    <t>ф. 161, ф. 166  РП 16</t>
  </si>
  <si>
    <t>пр.  8</t>
  </si>
  <si>
    <t>пр. 4,5,7,9,11,14</t>
  </si>
  <si>
    <t>пр. 17,19,21,23,26</t>
  </si>
  <si>
    <t>пр. 7</t>
  </si>
  <si>
    <t>яч. 6</t>
  </si>
  <si>
    <t>пр. 2</t>
  </si>
  <si>
    <t>ТП 317</t>
  </si>
  <si>
    <t>пр. 5,6,13,14</t>
  </si>
  <si>
    <t>СО</t>
  </si>
  <si>
    <t>ОВБ</t>
  </si>
  <si>
    <t>В.А. Сешников</t>
  </si>
  <si>
    <t xml:space="preserve">График временного отключения потребления на 2015/2016 гг.       </t>
  </si>
  <si>
    <t xml:space="preserve">График ограничения режима потребления электрической энергии на 2015/2016 гг. </t>
  </si>
  <si>
    <t xml:space="preserve">График  ограничения режима потребления электрической мощности на 2015/2016 гг.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</si>
</sst>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######"/>
    <numFmt numFmtId="179" formatCode="#,##0.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2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NumberFormat="1" applyFont="1" applyFill="1" applyAlignment="1">
      <alignment/>
    </xf>
    <xf numFmtId="0" fontId="25" fillId="0" borderId="0" xfId="0" applyNumberFormat="1" applyFont="1" applyAlignment="1">
      <alignment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>
      <alignment horizontal="left" vertical="top" wrapText="1"/>
    </xf>
    <xf numFmtId="176" fontId="21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26" fillId="0" borderId="0" xfId="0" applyFont="1" applyFill="1" applyBorder="1" applyAlignment="1">
      <alignment horizontal="left" vertical="top" wrapText="1"/>
    </xf>
    <xf numFmtId="176" fontId="26" fillId="0" borderId="0" xfId="0" applyNumberFormat="1" applyFont="1" applyFill="1" applyBorder="1" applyAlignment="1">
      <alignment horizontal="center" vertical="top" wrapText="1"/>
    </xf>
    <xf numFmtId="0" fontId="26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177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176" fontId="27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4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76" fontId="36" fillId="25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1" fontId="27" fillId="25" borderId="10" xfId="0" applyNumberFormat="1" applyFont="1" applyFill="1" applyBorder="1" applyAlignment="1">
      <alignment horizontal="center" vertical="center" wrapText="1"/>
    </xf>
    <xf numFmtId="176" fontId="27" fillId="0" borderId="12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76" fontId="27" fillId="24" borderId="14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center" vertical="center" wrapText="1"/>
    </xf>
    <xf numFmtId="180" fontId="27" fillId="0" borderId="12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 wrapText="1"/>
    </xf>
    <xf numFmtId="180" fontId="26" fillId="0" borderId="0" xfId="0" applyNumberFormat="1" applyFont="1" applyFill="1" applyBorder="1" applyAlignment="1">
      <alignment horizontal="center" vertical="center" wrapText="1"/>
    </xf>
    <xf numFmtId="176" fontId="27" fillId="24" borderId="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top"/>
    </xf>
    <xf numFmtId="0" fontId="21" fillId="0" borderId="0" xfId="0" applyFont="1" applyFill="1" applyBorder="1" applyAlignment="1" applyProtection="1">
      <alignment horizontal="left"/>
      <protection locked="0"/>
    </xf>
    <xf numFmtId="176" fontId="21" fillId="0" borderId="0" xfId="0" applyNumberFormat="1" applyFont="1" applyFill="1" applyBorder="1" applyAlignment="1">
      <alignment horizontal="center" wrapText="1"/>
    </xf>
    <xf numFmtId="180" fontId="27" fillId="24" borderId="10" xfId="0" applyNumberFormat="1" applyFont="1" applyFill="1" applyBorder="1" applyAlignment="1">
      <alignment horizontal="center" vertical="center" wrapText="1"/>
    </xf>
    <xf numFmtId="180" fontId="36" fillId="25" borderId="10" xfId="0" applyNumberFormat="1" applyFont="1" applyFill="1" applyBorder="1" applyAlignment="1">
      <alignment horizontal="center" vertical="center" wrapText="1"/>
    </xf>
    <xf numFmtId="180" fontId="34" fillId="0" borderId="10" xfId="0" applyNumberFormat="1" applyFont="1" applyFill="1" applyBorder="1" applyAlignment="1">
      <alignment horizontal="center" vertical="center" wrapText="1"/>
    </xf>
    <xf numFmtId="180" fontId="34" fillId="0" borderId="10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33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 vertical="top" wrapText="1"/>
    </xf>
    <xf numFmtId="176" fontId="27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right" vertical="center" wrapText="1"/>
    </xf>
    <xf numFmtId="0" fontId="27" fillId="0" borderId="18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19" xfId="0" applyFont="1" applyFill="1" applyBorder="1" applyAlignment="1">
      <alignment horizontal="right" vertical="center" wrapText="1"/>
    </xf>
    <xf numFmtId="0" fontId="27" fillId="0" borderId="20" xfId="0" applyFont="1" applyFill="1" applyBorder="1" applyAlignment="1">
      <alignment horizontal="right" vertical="center" wrapText="1"/>
    </xf>
    <xf numFmtId="0" fontId="27" fillId="0" borderId="21" xfId="0" applyFont="1" applyFill="1" applyBorder="1" applyAlignment="1">
      <alignment horizontal="right" vertical="center" wrapText="1"/>
    </xf>
    <xf numFmtId="0" fontId="27" fillId="0" borderId="22" xfId="0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2</xdr:row>
      <xdr:rowOff>152400</xdr:rowOff>
    </xdr:from>
    <xdr:to>
      <xdr:col>12</xdr:col>
      <xdr:colOff>1485900</xdr:colOff>
      <xdr:row>7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734925" y="457200"/>
          <a:ext cx="3686175" cy="2190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генерального директора -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 филиала "Нижновэнерго"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ОАО  "МРСК Центра и Приволжья"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______________________ О.Б. Шавин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___" ____________________    2015г.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0</xdr:row>
      <xdr:rowOff>0</xdr:rowOff>
    </xdr:from>
    <xdr:to>
      <xdr:col>12</xdr:col>
      <xdr:colOff>0</xdr:colOff>
      <xdr:row>6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86925" y="0"/>
          <a:ext cx="3524250" cy="2028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генерального директора -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 филиала "Нижновэнерго"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ОАО  "МРСК Центра и Приволжья"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______________________ О.Б. Шавин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_____"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    2015г.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762000</xdr:colOff>
      <xdr:row>0</xdr:row>
      <xdr:rowOff>66675</xdr:rowOff>
    </xdr:from>
    <xdr:to>
      <xdr:col>14</xdr:col>
      <xdr:colOff>790575</xdr:colOff>
      <xdr:row>8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3411200" y="66675"/>
          <a:ext cx="3895725" cy="208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генерального директора -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 филиала "Нижновэнерго"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ОАО  "МРСК Центра и Приволжья"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______________________ О.Б. Шавин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___" __________________    2015г.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N60"/>
  <sheetViews>
    <sheetView view="pageBreakPreview" zoomScale="80" zoomScaleSheetLayoutView="80" zoomScalePageLayoutView="0" workbookViewId="0" topLeftCell="A43">
      <selection activeCell="G7" sqref="G7"/>
    </sheetView>
  </sheetViews>
  <sheetFormatPr defaultColWidth="9.00390625" defaultRowHeight="12.75"/>
  <cols>
    <col min="1" max="1" width="9.125" style="4" customWidth="1"/>
    <col min="2" max="2" width="37.625" style="4" customWidth="1"/>
    <col min="3" max="3" width="32.00390625" style="4" customWidth="1"/>
    <col min="4" max="8" width="13.25390625" style="4" customWidth="1"/>
    <col min="9" max="12" width="12.75390625" style="4" customWidth="1"/>
    <col min="13" max="13" width="19.625" style="4" customWidth="1"/>
    <col min="14" max="14" width="16.125" style="4" customWidth="1"/>
    <col min="15" max="15" width="9.125" style="4" customWidth="1"/>
    <col min="16" max="16" width="13.25390625" style="4" customWidth="1"/>
    <col min="17" max="16384" width="9.125" style="4" customWidth="1"/>
  </cols>
  <sheetData>
    <row r="1" s="5" customFormat="1" ht="12"/>
    <row r="2" s="5" customFormat="1" ht="12"/>
    <row r="3" s="5" customFormat="1" ht="12"/>
    <row r="4" s="5" customFormat="1" ht="12"/>
    <row r="5" s="5" customFormat="1" ht="12"/>
    <row r="6" s="5" customFormat="1" ht="12"/>
    <row r="7" s="5" customFormat="1" ht="124.5" customHeight="1"/>
    <row r="8" s="5" customFormat="1" ht="12"/>
    <row r="9" spans="2:14" s="12" customFormat="1" ht="15.75">
      <c r="B9" s="89" t="s">
        <v>184</v>
      </c>
      <c r="C9" s="90"/>
      <c r="D9" s="90"/>
      <c r="E9" s="90"/>
      <c r="F9" s="90"/>
      <c r="G9" s="90"/>
      <c r="H9" s="90"/>
      <c r="I9" s="90"/>
      <c r="J9" s="90"/>
      <c r="K9" s="90"/>
      <c r="L9" s="90"/>
      <c r="N9" s="12" t="s">
        <v>108</v>
      </c>
    </row>
    <row r="10" spans="2:9" s="12" customFormat="1" ht="15.75">
      <c r="B10" s="13"/>
      <c r="C10" s="26" t="s">
        <v>12</v>
      </c>
      <c r="D10" s="53" t="s">
        <v>107</v>
      </c>
      <c r="I10" s="11"/>
    </row>
    <row r="11" spans="2:9" s="12" customFormat="1" ht="15.75">
      <c r="B11" s="13"/>
      <c r="I11" s="11"/>
    </row>
    <row r="12" s="12" customFormat="1" ht="15.75"/>
    <row r="13" spans="1:13" s="19" customFormat="1" ht="15.75">
      <c r="A13" s="91" t="s">
        <v>13</v>
      </c>
      <c r="B13" s="91" t="s">
        <v>25</v>
      </c>
      <c r="C13" s="79" t="s">
        <v>1</v>
      </c>
      <c r="D13" s="91" t="s">
        <v>32</v>
      </c>
      <c r="E13" s="91"/>
      <c r="F13" s="91"/>
      <c r="G13" s="91"/>
      <c r="H13" s="91"/>
      <c r="I13" s="91"/>
      <c r="J13" s="91"/>
      <c r="K13" s="91"/>
      <c r="L13" s="91"/>
      <c r="M13" s="91"/>
    </row>
    <row r="14" spans="1:14" s="19" customFormat="1" ht="15.75">
      <c r="A14" s="92"/>
      <c r="B14" s="91"/>
      <c r="C14" s="93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0"/>
    </row>
    <row r="15" spans="1:13" s="19" customFormat="1" ht="15.75">
      <c r="A15" s="92"/>
      <c r="B15" s="91"/>
      <c r="C15" s="80"/>
      <c r="D15" s="30" t="s">
        <v>2</v>
      </c>
      <c r="E15" s="30" t="s">
        <v>3</v>
      </c>
      <c r="F15" s="30" t="s">
        <v>4</v>
      </c>
      <c r="G15" s="30" t="s">
        <v>5</v>
      </c>
      <c r="H15" s="30" t="s">
        <v>6</v>
      </c>
      <c r="I15" s="30" t="s">
        <v>7</v>
      </c>
      <c r="J15" s="30" t="s">
        <v>8</v>
      </c>
      <c r="K15" s="30" t="s">
        <v>9</v>
      </c>
      <c r="L15" s="30" t="s">
        <v>10</v>
      </c>
      <c r="M15" s="30" t="s">
        <v>11</v>
      </c>
    </row>
    <row r="16" spans="1:13" s="19" customFormat="1" ht="15.75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1">
        <v>12</v>
      </c>
      <c r="M16" s="31">
        <v>13</v>
      </c>
    </row>
    <row r="17" spans="1:13" s="19" customFormat="1" ht="63">
      <c r="A17" s="31">
        <v>1</v>
      </c>
      <c r="B17" s="30" t="s">
        <v>46</v>
      </c>
      <c r="C17" s="51" t="s">
        <v>79</v>
      </c>
      <c r="D17" s="33">
        <v>0.1418</v>
      </c>
      <c r="E17" s="33">
        <v>0.2836</v>
      </c>
      <c r="F17" s="33">
        <v>0.4254</v>
      </c>
      <c r="G17" s="33">
        <v>0.5672</v>
      </c>
      <c r="H17" s="33">
        <v>0.7090000000000001</v>
      </c>
      <c r="I17" s="33">
        <v>0.8508</v>
      </c>
      <c r="J17" s="33">
        <v>0.9926</v>
      </c>
      <c r="K17" s="33">
        <v>1.1344</v>
      </c>
      <c r="L17" s="33">
        <v>1.2762</v>
      </c>
      <c r="M17" s="60">
        <v>1.4180000000000001</v>
      </c>
    </row>
    <row r="18" spans="1:13" s="19" customFormat="1" ht="31.5">
      <c r="A18" s="31">
        <v>2</v>
      </c>
      <c r="B18" s="30" t="s">
        <v>44</v>
      </c>
      <c r="C18" s="51" t="s">
        <v>80</v>
      </c>
      <c r="D18" s="33">
        <v>0.045</v>
      </c>
      <c r="E18" s="33">
        <f>D18+D18</f>
        <v>0.09</v>
      </c>
      <c r="F18" s="33">
        <f>D18+E18</f>
        <v>0.135</v>
      </c>
      <c r="G18" s="33">
        <f>F18+D18</f>
        <v>0.18</v>
      </c>
      <c r="H18" s="33">
        <f>G18+D18</f>
        <v>0.22499999999999998</v>
      </c>
      <c r="I18" s="33">
        <f>H18+D18</f>
        <v>0.26999999999999996</v>
      </c>
      <c r="J18" s="33">
        <f>I18+D18</f>
        <v>0.31499999999999995</v>
      </c>
      <c r="K18" s="33">
        <f>J18+D18</f>
        <v>0.35999999999999993</v>
      </c>
      <c r="L18" s="59">
        <f>K18+D18</f>
        <v>0.4049999999999999</v>
      </c>
      <c r="M18" s="33">
        <f>L18+D18</f>
        <v>0.4499999999999999</v>
      </c>
    </row>
    <row r="19" spans="1:13" s="19" customFormat="1" ht="31.5">
      <c r="A19" s="31">
        <v>3</v>
      </c>
      <c r="B19" s="30" t="s">
        <v>47</v>
      </c>
      <c r="C19" s="51" t="s">
        <v>139</v>
      </c>
      <c r="D19" s="33">
        <v>0.0156</v>
      </c>
      <c r="E19" s="33">
        <f aca="true" t="shared" si="0" ref="E19:E51">D19+D19</f>
        <v>0.0312</v>
      </c>
      <c r="F19" s="33">
        <f>D19+E19</f>
        <v>0.046799999999999994</v>
      </c>
      <c r="G19" s="33">
        <f>F19+D19</f>
        <v>0.0624</v>
      </c>
      <c r="H19" s="33">
        <f>G19+D19</f>
        <v>0.078</v>
      </c>
      <c r="I19" s="33">
        <f>H19+D19</f>
        <v>0.0936</v>
      </c>
      <c r="J19" s="33">
        <f>I19+D19</f>
        <v>0.1092</v>
      </c>
      <c r="K19" s="33">
        <f>J19+D19</f>
        <v>0.12480000000000001</v>
      </c>
      <c r="L19" s="59">
        <f>K19+D19</f>
        <v>0.1404</v>
      </c>
      <c r="M19" s="33">
        <f>L19+D19</f>
        <v>0.156</v>
      </c>
    </row>
    <row r="20" spans="1:13" s="19" customFormat="1" ht="31.5">
      <c r="A20" s="31">
        <v>4</v>
      </c>
      <c r="B20" s="30" t="s">
        <v>48</v>
      </c>
      <c r="C20" s="51" t="s">
        <v>81</v>
      </c>
      <c r="D20" s="33">
        <v>0.0152</v>
      </c>
      <c r="E20" s="33">
        <f t="shared" si="0"/>
        <v>0.0304</v>
      </c>
      <c r="F20" s="33">
        <f aca="true" t="shared" si="1" ref="F20:F51">D20+E20</f>
        <v>0.0456</v>
      </c>
      <c r="G20" s="33">
        <f aca="true" t="shared" si="2" ref="G20:G51">F20+D20</f>
        <v>0.0608</v>
      </c>
      <c r="H20" s="33">
        <f aca="true" t="shared" si="3" ref="H20:H51">G20+D20</f>
        <v>0.076</v>
      </c>
      <c r="I20" s="33">
        <f aca="true" t="shared" si="4" ref="I20:I51">H20+D20</f>
        <v>0.0912</v>
      </c>
      <c r="J20" s="33">
        <f aca="true" t="shared" si="5" ref="J20:J51">I20+D20</f>
        <v>0.10640000000000001</v>
      </c>
      <c r="K20" s="33">
        <f aca="true" t="shared" si="6" ref="K20:K51">J20+D20</f>
        <v>0.12160000000000001</v>
      </c>
      <c r="L20" s="59">
        <f aca="true" t="shared" si="7" ref="L20:L51">K20+D20</f>
        <v>0.1368</v>
      </c>
      <c r="M20" s="33">
        <f aca="true" t="shared" si="8" ref="M20:M51">L20+D20</f>
        <v>0.152</v>
      </c>
    </row>
    <row r="21" spans="1:13" s="19" customFormat="1" ht="31.5">
      <c r="A21" s="31">
        <v>5</v>
      </c>
      <c r="B21" s="30" t="s">
        <v>49</v>
      </c>
      <c r="C21" s="51" t="s">
        <v>85</v>
      </c>
      <c r="D21" s="33">
        <v>0.05</v>
      </c>
      <c r="E21" s="33">
        <f t="shared" si="0"/>
        <v>0.1</v>
      </c>
      <c r="F21" s="33">
        <f t="shared" si="1"/>
        <v>0.15000000000000002</v>
      </c>
      <c r="G21" s="33">
        <f t="shared" si="2"/>
        <v>0.2</v>
      </c>
      <c r="H21" s="33">
        <f t="shared" si="3"/>
        <v>0.25</v>
      </c>
      <c r="I21" s="33">
        <f t="shared" si="4"/>
        <v>0.3</v>
      </c>
      <c r="J21" s="33">
        <f t="shared" si="5"/>
        <v>0.35</v>
      </c>
      <c r="K21" s="33">
        <f t="shared" si="6"/>
        <v>0.39999999999999997</v>
      </c>
      <c r="L21" s="59">
        <f t="shared" si="7"/>
        <v>0.44999999999999996</v>
      </c>
      <c r="M21" s="33">
        <f t="shared" si="8"/>
        <v>0.49999999999999994</v>
      </c>
    </row>
    <row r="22" spans="1:13" s="19" customFormat="1" ht="31.5">
      <c r="A22" s="31">
        <v>6</v>
      </c>
      <c r="B22" s="30" t="s">
        <v>50</v>
      </c>
      <c r="C22" s="51" t="s">
        <v>144</v>
      </c>
      <c r="D22" s="33">
        <v>0.01</v>
      </c>
      <c r="E22" s="33">
        <f t="shared" si="0"/>
        <v>0.02</v>
      </c>
      <c r="F22" s="33">
        <f t="shared" si="1"/>
        <v>0.03</v>
      </c>
      <c r="G22" s="33">
        <f t="shared" si="2"/>
        <v>0.04</v>
      </c>
      <c r="H22" s="33">
        <f t="shared" si="3"/>
        <v>0.05</v>
      </c>
      <c r="I22" s="33">
        <f t="shared" si="4"/>
        <v>0.060000000000000005</v>
      </c>
      <c r="J22" s="33">
        <f t="shared" si="5"/>
        <v>0.07</v>
      </c>
      <c r="K22" s="33">
        <f t="shared" si="6"/>
        <v>0.08</v>
      </c>
      <c r="L22" s="59">
        <f t="shared" si="7"/>
        <v>0.09</v>
      </c>
      <c r="M22" s="33">
        <f t="shared" si="8"/>
        <v>0.09999999999999999</v>
      </c>
    </row>
    <row r="23" spans="1:13" s="19" customFormat="1" ht="31.5">
      <c r="A23" s="31">
        <v>7</v>
      </c>
      <c r="B23" s="30" t="s">
        <v>51</v>
      </c>
      <c r="C23" s="51" t="s">
        <v>82</v>
      </c>
      <c r="D23" s="33">
        <v>0.01</v>
      </c>
      <c r="E23" s="33">
        <f t="shared" si="0"/>
        <v>0.02</v>
      </c>
      <c r="F23" s="33">
        <f t="shared" si="1"/>
        <v>0.03</v>
      </c>
      <c r="G23" s="33">
        <f t="shared" si="2"/>
        <v>0.04</v>
      </c>
      <c r="H23" s="33">
        <f t="shared" si="3"/>
        <v>0.05</v>
      </c>
      <c r="I23" s="33">
        <f t="shared" si="4"/>
        <v>0.060000000000000005</v>
      </c>
      <c r="J23" s="33">
        <f t="shared" si="5"/>
        <v>0.07</v>
      </c>
      <c r="K23" s="33">
        <f t="shared" si="6"/>
        <v>0.08</v>
      </c>
      <c r="L23" s="59">
        <f t="shared" si="7"/>
        <v>0.09</v>
      </c>
      <c r="M23" s="33">
        <f t="shared" si="8"/>
        <v>0.09999999999999999</v>
      </c>
    </row>
    <row r="24" spans="1:13" s="19" customFormat="1" ht="47.25">
      <c r="A24" s="31">
        <v>8</v>
      </c>
      <c r="B24" s="30" t="s">
        <v>52</v>
      </c>
      <c r="C24" s="51" t="s">
        <v>148</v>
      </c>
      <c r="D24" s="33">
        <v>0.0204</v>
      </c>
      <c r="E24" s="33">
        <f t="shared" si="0"/>
        <v>0.0408</v>
      </c>
      <c r="F24" s="33">
        <f t="shared" si="1"/>
        <v>0.061200000000000004</v>
      </c>
      <c r="G24" s="33">
        <f t="shared" si="2"/>
        <v>0.0816</v>
      </c>
      <c r="H24" s="33">
        <f t="shared" si="3"/>
        <v>0.10200000000000001</v>
      </c>
      <c r="I24" s="33">
        <f t="shared" si="4"/>
        <v>0.12240000000000001</v>
      </c>
      <c r="J24" s="33">
        <f t="shared" si="5"/>
        <v>0.1428</v>
      </c>
      <c r="K24" s="33">
        <f t="shared" si="6"/>
        <v>0.1632</v>
      </c>
      <c r="L24" s="59">
        <f t="shared" si="7"/>
        <v>0.1836</v>
      </c>
      <c r="M24" s="33">
        <f t="shared" si="8"/>
        <v>0.20400000000000001</v>
      </c>
    </row>
    <row r="25" spans="1:13" s="19" customFormat="1" ht="31.5">
      <c r="A25" s="31">
        <v>9</v>
      </c>
      <c r="B25" s="30" t="s">
        <v>78</v>
      </c>
      <c r="C25" s="51" t="s">
        <v>152</v>
      </c>
      <c r="D25" s="33">
        <v>0.0086</v>
      </c>
      <c r="E25" s="33">
        <f t="shared" si="0"/>
        <v>0.0172</v>
      </c>
      <c r="F25" s="33">
        <f t="shared" si="1"/>
        <v>0.0258</v>
      </c>
      <c r="G25" s="33">
        <f t="shared" si="2"/>
        <v>0.0344</v>
      </c>
      <c r="H25" s="33">
        <f t="shared" si="3"/>
        <v>0.043</v>
      </c>
      <c r="I25" s="33">
        <f t="shared" si="4"/>
        <v>0.05159999999999999</v>
      </c>
      <c r="J25" s="33">
        <f t="shared" si="5"/>
        <v>0.06019999999999999</v>
      </c>
      <c r="K25" s="33">
        <f t="shared" si="6"/>
        <v>0.06879999999999999</v>
      </c>
      <c r="L25" s="59">
        <f t="shared" si="7"/>
        <v>0.07739999999999998</v>
      </c>
      <c r="M25" s="33">
        <f t="shared" si="8"/>
        <v>0.08599999999999998</v>
      </c>
    </row>
    <row r="26" spans="1:13" s="19" customFormat="1" ht="31.5">
      <c r="A26" s="31">
        <v>10</v>
      </c>
      <c r="B26" s="30" t="s">
        <v>53</v>
      </c>
      <c r="C26" s="51" t="s">
        <v>84</v>
      </c>
      <c r="D26" s="33">
        <v>0.025</v>
      </c>
      <c r="E26" s="33">
        <f t="shared" si="0"/>
        <v>0.05</v>
      </c>
      <c r="F26" s="33">
        <f t="shared" si="1"/>
        <v>0.07500000000000001</v>
      </c>
      <c r="G26" s="33">
        <f t="shared" si="2"/>
        <v>0.1</v>
      </c>
      <c r="H26" s="33">
        <f t="shared" si="3"/>
        <v>0.125</v>
      </c>
      <c r="I26" s="33">
        <f t="shared" si="4"/>
        <v>0.15</v>
      </c>
      <c r="J26" s="33">
        <f t="shared" si="5"/>
        <v>0.175</v>
      </c>
      <c r="K26" s="33">
        <f t="shared" si="6"/>
        <v>0.19999999999999998</v>
      </c>
      <c r="L26" s="59">
        <f t="shared" si="7"/>
        <v>0.22499999999999998</v>
      </c>
      <c r="M26" s="33">
        <f t="shared" si="8"/>
        <v>0.24999999999999997</v>
      </c>
    </row>
    <row r="27" spans="1:13" s="19" customFormat="1" ht="31.5">
      <c r="A27" s="31">
        <v>11</v>
      </c>
      <c r="B27" s="30" t="s">
        <v>54</v>
      </c>
      <c r="C27" s="51" t="s">
        <v>154</v>
      </c>
      <c r="D27" s="33">
        <v>0.04</v>
      </c>
      <c r="E27" s="33">
        <f t="shared" si="0"/>
        <v>0.08</v>
      </c>
      <c r="F27" s="33">
        <f t="shared" si="1"/>
        <v>0.12</v>
      </c>
      <c r="G27" s="33">
        <f t="shared" si="2"/>
        <v>0.16</v>
      </c>
      <c r="H27" s="33">
        <f t="shared" si="3"/>
        <v>0.2</v>
      </c>
      <c r="I27" s="33">
        <f t="shared" si="4"/>
        <v>0.24000000000000002</v>
      </c>
      <c r="J27" s="33">
        <f t="shared" si="5"/>
        <v>0.28</v>
      </c>
      <c r="K27" s="33">
        <f t="shared" si="6"/>
        <v>0.32</v>
      </c>
      <c r="L27" s="59">
        <f t="shared" si="7"/>
        <v>0.36</v>
      </c>
      <c r="M27" s="33">
        <f t="shared" si="8"/>
        <v>0.39999999999999997</v>
      </c>
    </row>
    <row r="28" spans="1:13" s="19" customFormat="1" ht="31.5">
      <c r="A28" s="31">
        <v>12</v>
      </c>
      <c r="B28" s="30" t="s">
        <v>55</v>
      </c>
      <c r="C28" s="51" t="s">
        <v>83</v>
      </c>
      <c r="D28" s="33">
        <v>0.025</v>
      </c>
      <c r="E28" s="33">
        <f t="shared" si="0"/>
        <v>0.05</v>
      </c>
      <c r="F28" s="33">
        <f t="shared" si="1"/>
        <v>0.07500000000000001</v>
      </c>
      <c r="G28" s="33">
        <f t="shared" si="2"/>
        <v>0.1</v>
      </c>
      <c r="H28" s="33">
        <f t="shared" si="3"/>
        <v>0.125</v>
      </c>
      <c r="I28" s="33">
        <f t="shared" si="4"/>
        <v>0.15</v>
      </c>
      <c r="J28" s="33">
        <f t="shared" si="5"/>
        <v>0.175</v>
      </c>
      <c r="K28" s="33">
        <f t="shared" si="6"/>
        <v>0.19999999999999998</v>
      </c>
      <c r="L28" s="59">
        <f t="shared" si="7"/>
        <v>0.22499999999999998</v>
      </c>
      <c r="M28" s="33">
        <f t="shared" si="8"/>
        <v>0.24999999999999997</v>
      </c>
    </row>
    <row r="29" spans="1:13" s="19" customFormat="1" ht="31.5">
      <c r="A29" s="31">
        <v>13</v>
      </c>
      <c r="B29" s="30" t="s">
        <v>56</v>
      </c>
      <c r="C29" s="51" t="s">
        <v>86</v>
      </c>
      <c r="D29" s="33">
        <v>0.028</v>
      </c>
      <c r="E29" s="33">
        <f t="shared" si="0"/>
        <v>0.056</v>
      </c>
      <c r="F29" s="33">
        <f t="shared" si="1"/>
        <v>0.084</v>
      </c>
      <c r="G29" s="33">
        <f t="shared" si="2"/>
        <v>0.112</v>
      </c>
      <c r="H29" s="33">
        <f t="shared" si="3"/>
        <v>0.14</v>
      </c>
      <c r="I29" s="33">
        <f t="shared" si="4"/>
        <v>0.168</v>
      </c>
      <c r="J29" s="33">
        <f t="shared" si="5"/>
        <v>0.196</v>
      </c>
      <c r="K29" s="33">
        <f t="shared" si="6"/>
        <v>0.224</v>
      </c>
      <c r="L29" s="59">
        <f t="shared" si="7"/>
        <v>0.252</v>
      </c>
      <c r="M29" s="33">
        <f t="shared" si="8"/>
        <v>0.28</v>
      </c>
    </row>
    <row r="30" spans="1:13" s="19" customFormat="1" ht="31.5">
      <c r="A30" s="31">
        <v>14</v>
      </c>
      <c r="B30" s="30" t="s">
        <v>57</v>
      </c>
      <c r="C30" s="51" t="s">
        <v>87</v>
      </c>
      <c r="D30" s="33">
        <v>0.012</v>
      </c>
      <c r="E30" s="33">
        <f t="shared" si="0"/>
        <v>0.024</v>
      </c>
      <c r="F30" s="33">
        <f t="shared" si="1"/>
        <v>0.036000000000000004</v>
      </c>
      <c r="G30" s="33">
        <f t="shared" si="2"/>
        <v>0.048</v>
      </c>
      <c r="H30" s="33">
        <f t="shared" si="3"/>
        <v>0.06</v>
      </c>
      <c r="I30" s="33">
        <f t="shared" si="4"/>
        <v>0.072</v>
      </c>
      <c r="J30" s="33">
        <f t="shared" si="5"/>
        <v>0.08399999999999999</v>
      </c>
      <c r="K30" s="33">
        <f t="shared" si="6"/>
        <v>0.09599999999999999</v>
      </c>
      <c r="L30" s="59">
        <f t="shared" si="7"/>
        <v>0.10799999999999998</v>
      </c>
      <c r="M30" s="33">
        <f t="shared" si="8"/>
        <v>0.11999999999999998</v>
      </c>
    </row>
    <row r="31" spans="1:13" s="19" customFormat="1" ht="31.5">
      <c r="A31" s="81">
        <v>15</v>
      </c>
      <c r="B31" s="79" t="s">
        <v>58</v>
      </c>
      <c r="C31" s="51" t="s">
        <v>88</v>
      </c>
      <c r="D31" s="63">
        <v>0.03784</v>
      </c>
      <c r="E31" s="62">
        <f t="shared" si="0"/>
        <v>0.07568</v>
      </c>
      <c r="F31" s="62">
        <f t="shared" si="1"/>
        <v>0.11352</v>
      </c>
      <c r="G31" s="62">
        <f t="shared" si="2"/>
        <v>0.15136</v>
      </c>
      <c r="H31" s="62">
        <f t="shared" si="3"/>
        <v>0.18919999999999998</v>
      </c>
      <c r="I31" s="62">
        <f t="shared" si="4"/>
        <v>0.22703999999999996</v>
      </c>
      <c r="J31" s="62">
        <f t="shared" si="5"/>
        <v>0.26487999999999995</v>
      </c>
      <c r="K31" s="62">
        <f t="shared" si="6"/>
        <v>0.30271999999999993</v>
      </c>
      <c r="L31" s="64">
        <f t="shared" si="7"/>
        <v>0.3405599999999999</v>
      </c>
      <c r="M31" s="62">
        <f t="shared" si="8"/>
        <v>0.3783999999999999</v>
      </c>
    </row>
    <row r="32" spans="1:13" s="19" customFormat="1" ht="47.25">
      <c r="A32" s="82"/>
      <c r="B32" s="80"/>
      <c r="C32" s="51" t="s">
        <v>89</v>
      </c>
      <c r="D32" s="33">
        <v>0.045</v>
      </c>
      <c r="E32" s="33">
        <f t="shared" si="0"/>
        <v>0.09</v>
      </c>
      <c r="F32" s="33">
        <f t="shared" si="1"/>
        <v>0.135</v>
      </c>
      <c r="G32" s="33">
        <f t="shared" si="2"/>
        <v>0.18</v>
      </c>
      <c r="H32" s="33">
        <f t="shared" si="3"/>
        <v>0.22499999999999998</v>
      </c>
      <c r="I32" s="33">
        <f t="shared" si="4"/>
        <v>0.26999999999999996</v>
      </c>
      <c r="J32" s="33">
        <f t="shared" si="5"/>
        <v>0.31499999999999995</v>
      </c>
      <c r="K32" s="33">
        <f t="shared" si="6"/>
        <v>0.35999999999999993</v>
      </c>
      <c r="L32" s="59">
        <f t="shared" si="7"/>
        <v>0.4049999999999999</v>
      </c>
      <c r="M32" s="33">
        <f t="shared" si="8"/>
        <v>0.4499999999999999</v>
      </c>
    </row>
    <row r="33" spans="1:13" s="19" customFormat="1" ht="31.5">
      <c r="A33" s="31">
        <v>16</v>
      </c>
      <c r="B33" s="30" t="s">
        <v>59</v>
      </c>
      <c r="C33" s="51" t="s">
        <v>90</v>
      </c>
      <c r="D33" s="33">
        <v>0.02</v>
      </c>
      <c r="E33" s="33">
        <f t="shared" si="0"/>
        <v>0.04</v>
      </c>
      <c r="F33" s="33">
        <f t="shared" si="1"/>
        <v>0.06</v>
      </c>
      <c r="G33" s="33">
        <f t="shared" si="2"/>
        <v>0.08</v>
      </c>
      <c r="H33" s="33">
        <f t="shared" si="3"/>
        <v>0.1</v>
      </c>
      <c r="I33" s="33">
        <f t="shared" si="4"/>
        <v>0.12000000000000001</v>
      </c>
      <c r="J33" s="33">
        <f t="shared" si="5"/>
        <v>0.14</v>
      </c>
      <c r="K33" s="33">
        <f t="shared" si="6"/>
        <v>0.16</v>
      </c>
      <c r="L33" s="59">
        <f t="shared" si="7"/>
        <v>0.18</v>
      </c>
      <c r="M33" s="33">
        <f t="shared" si="8"/>
        <v>0.19999999999999998</v>
      </c>
    </row>
    <row r="34" spans="1:13" s="19" customFormat="1" ht="31.5">
      <c r="A34" s="31">
        <v>17</v>
      </c>
      <c r="B34" s="30" t="s">
        <v>60</v>
      </c>
      <c r="C34" s="51" t="s">
        <v>91</v>
      </c>
      <c r="D34" s="33">
        <v>0.01</v>
      </c>
      <c r="E34" s="33">
        <f t="shared" si="0"/>
        <v>0.02</v>
      </c>
      <c r="F34" s="33">
        <f t="shared" si="1"/>
        <v>0.03</v>
      </c>
      <c r="G34" s="33">
        <f t="shared" si="2"/>
        <v>0.04</v>
      </c>
      <c r="H34" s="33">
        <f t="shared" si="3"/>
        <v>0.05</v>
      </c>
      <c r="I34" s="33">
        <f t="shared" si="4"/>
        <v>0.060000000000000005</v>
      </c>
      <c r="J34" s="33">
        <f t="shared" si="5"/>
        <v>0.07</v>
      </c>
      <c r="K34" s="33">
        <f t="shared" si="6"/>
        <v>0.08</v>
      </c>
      <c r="L34" s="59">
        <f t="shared" si="7"/>
        <v>0.09</v>
      </c>
      <c r="M34" s="33">
        <f t="shared" si="8"/>
        <v>0.09999999999999999</v>
      </c>
    </row>
    <row r="35" spans="1:13" s="19" customFormat="1" ht="31.5">
      <c r="A35" s="31">
        <v>18</v>
      </c>
      <c r="B35" s="30" t="s">
        <v>61</v>
      </c>
      <c r="C35" s="51" t="s">
        <v>92</v>
      </c>
      <c r="D35" s="33">
        <v>0.012</v>
      </c>
      <c r="E35" s="33">
        <f t="shared" si="0"/>
        <v>0.024</v>
      </c>
      <c r="F35" s="33">
        <f t="shared" si="1"/>
        <v>0.036000000000000004</v>
      </c>
      <c r="G35" s="33">
        <f t="shared" si="2"/>
        <v>0.048</v>
      </c>
      <c r="H35" s="33">
        <f t="shared" si="3"/>
        <v>0.06</v>
      </c>
      <c r="I35" s="33">
        <f t="shared" si="4"/>
        <v>0.072</v>
      </c>
      <c r="J35" s="33">
        <f t="shared" si="5"/>
        <v>0.08399999999999999</v>
      </c>
      <c r="K35" s="33">
        <f t="shared" si="6"/>
        <v>0.09599999999999999</v>
      </c>
      <c r="L35" s="59">
        <f t="shared" si="7"/>
        <v>0.10799999999999998</v>
      </c>
      <c r="M35" s="33">
        <f t="shared" si="8"/>
        <v>0.11999999999999998</v>
      </c>
    </row>
    <row r="36" spans="1:13" s="19" customFormat="1" ht="31.5">
      <c r="A36" s="31">
        <v>19</v>
      </c>
      <c r="B36" s="30" t="s">
        <v>62</v>
      </c>
      <c r="C36" s="51" t="s">
        <v>93</v>
      </c>
      <c r="D36" s="33">
        <v>0.013</v>
      </c>
      <c r="E36" s="33">
        <f t="shared" si="0"/>
        <v>0.026</v>
      </c>
      <c r="F36" s="33">
        <f t="shared" si="1"/>
        <v>0.039</v>
      </c>
      <c r="G36" s="33">
        <f t="shared" si="2"/>
        <v>0.052</v>
      </c>
      <c r="H36" s="33">
        <f t="shared" si="3"/>
        <v>0.065</v>
      </c>
      <c r="I36" s="33">
        <f t="shared" si="4"/>
        <v>0.078</v>
      </c>
      <c r="J36" s="33">
        <f t="shared" si="5"/>
        <v>0.091</v>
      </c>
      <c r="K36" s="33">
        <f t="shared" si="6"/>
        <v>0.104</v>
      </c>
      <c r="L36" s="59">
        <f t="shared" si="7"/>
        <v>0.11699999999999999</v>
      </c>
      <c r="M36" s="33">
        <f t="shared" si="8"/>
        <v>0.13</v>
      </c>
    </row>
    <row r="37" spans="1:13" s="19" customFormat="1" ht="31.5">
      <c r="A37" s="31">
        <v>20</v>
      </c>
      <c r="B37" s="30" t="s">
        <v>63</v>
      </c>
      <c r="C37" s="51" t="s">
        <v>94</v>
      </c>
      <c r="D37" s="33">
        <v>0.012</v>
      </c>
      <c r="E37" s="33">
        <f t="shared" si="0"/>
        <v>0.024</v>
      </c>
      <c r="F37" s="33">
        <f t="shared" si="1"/>
        <v>0.036000000000000004</v>
      </c>
      <c r="G37" s="33">
        <f t="shared" si="2"/>
        <v>0.048</v>
      </c>
      <c r="H37" s="33">
        <f t="shared" si="3"/>
        <v>0.06</v>
      </c>
      <c r="I37" s="33">
        <f t="shared" si="4"/>
        <v>0.072</v>
      </c>
      <c r="J37" s="33">
        <f t="shared" si="5"/>
        <v>0.08399999999999999</v>
      </c>
      <c r="K37" s="33">
        <f t="shared" si="6"/>
        <v>0.09599999999999999</v>
      </c>
      <c r="L37" s="59">
        <f t="shared" si="7"/>
        <v>0.10799999999999998</v>
      </c>
      <c r="M37" s="33">
        <f t="shared" si="8"/>
        <v>0.11999999999999998</v>
      </c>
    </row>
    <row r="38" spans="1:13" s="19" customFormat="1" ht="31.5">
      <c r="A38" s="31">
        <v>21</v>
      </c>
      <c r="B38" s="30" t="s">
        <v>64</v>
      </c>
      <c r="C38" s="51" t="s">
        <v>95</v>
      </c>
      <c r="D38" s="63">
        <v>0.01944</v>
      </c>
      <c r="E38" s="62">
        <f t="shared" si="0"/>
        <v>0.03888</v>
      </c>
      <c r="F38" s="62">
        <f t="shared" si="1"/>
        <v>0.05832</v>
      </c>
      <c r="G38" s="62">
        <f t="shared" si="2"/>
        <v>0.07776</v>
      </c>
      <c r="H38" s="62">
        <f t="shared" si="3"/>
        <v>0.0972</v>
      </c>
      <c r="I38" s="62">
        <f t="shared" si="4"/>
        <v>0.11664</v>
      </c>
      <c r="J38" s="62">
        <f t="shared" si="5"/>
        <v>0.13607999999999998</v>
      </c>
      <c r="K38" s="62">
        <f t="shared" si="6"/>
        <v>0.15552</v>
      </c>
      <c r="L38" s="64">
        <f t="shared" si="7"/>
        <v>0.17496</v>
      </c>
      <c r="M38" s="62">
        <f t="shared" si="8"/>
        <v>0.19440000000000002</v>
      </c>
    </row>
    <row r="39" spans="1:13" s="19" customFormat="1" ht="31.5">
      <c r="A39" s="31">
        <v>22</v>
      </c>
      <c r="B39" s="30" t="s">
        <v>65</v>
      </c>
      <c r="C39" s="51" t="s">
        <v>96</v>
      </c>
      <c r="D39" s="33">
        <v>0.0165</v>
      </c>
      <c r="E39" s="33">
        <f t="shared" si="0"/>
        <v>0.033</v>
      </c>
      <c r="F39" s="33">
        <f t="shared" si="1"/>
        <v>0.0495</v>
      </c>
      <c r="G39" s="33">
        <f t="shared" si="2"/>
        <v>0.066</v>
      </c>
      <c r="H39" s="33">
        <f t="shared" si="3"/>
        <v>0.0825</v>
      </c>
      <c r="I39" s="33">
        <f t="shared" si="4"/>
        <v>0.099</v>
      </c>
      <c r="J39" s="33">
        <f t="shared" si="5"/>
        <v>0.1155</v>
      </c>
      <c r="K39" s="33">
        <f t="shared" si="6"/>
        <v>0.132</v>
      </c>
      <c r="L39" s="59">
        <f t="shared" si="7"/>
        <v>0.14850000000000002</v>
      </c>
      <c r="M39" s="33">
        <f t="shared" si="8"/>
        <v>0.16500000000000004</v>
      </c>
    </row>
    <row r="40" spans="1:13" s="19" customFormat="1" ht="31.5">
      <c r="A40" s="31">
        <v>23</v>
      </c>
      <c r="B40" s="30" t="s">
        <v>66</v>
      </c>
      <c r="C40" s="51" t="s">
        <v>97</v>
      </c>
      <c r="D40" s="33">
        <v>0.0536</v>
      </c>
      <c r="E40" s="33">
        <f t="shared" si="0"/>
        <v>0.1072</v>
      </c>
      <c r="F40" s="33">
        <f t="shared" si="1"/>
        <v>0.1608</v>
      </c>
      <c r="G40" s="33">
        <f t="shared" si="2"/>
        <v>0.2144</v>
      </c>
      <c r="H40" s="33">
        <f t="shared" si="3"/>
        <v>0.268</v>
      </c>
      <c r="I40" s="33">
        <f t="shared" si="4"/>
        <v>0.3216</v>
      </c>
      <c r="J40" s="33">
        <f t="shared" si="5"/>
        <v>0.3752</v>
      </c>
      <c r="K40" s="33">
        <f t="shared" si="6"/>
        <v>0.42879999999999996</v>
      </c>
      <c r="L40" s="59">
        <f t="shared" si="7"/>
        <v>0.48239999999999994</v>
      </c>
      <c r="M40" s="33">
        <f t="shared" si="8"/>
        <v>0.5359999999999999</v>
      </c>
    </row>
    <row r="41" spans="1:13" s="19" customFormat="1" ht="31.5">
      <c r="A41" s="31">
        <v>24</v>
      </c>
      <c r="B41" s="30" t="s">
        <v>67</v>
      </c>
      <c r="C41" s="51" t="s">
        <v>95</v>
      </c>
      <c r="D41" s="33">
        <v>0.0124</v>
      </c>
      <c r="E41" s="33">
        <f t="shared" si="0"/>
        <v>0.0248</v>
      </c>
      <c r="F41" s="33">
        <f t="shared" si="1"/>
        <v>0.0372</v>
      </c>
      <c r="G41" s="33">
        <f t="shared" si="2"/>
        <v>0.0496</v>
      </c>
      <c r="H41" s="33">
        <f t="shared" si="3"/>
        <v>0.062</v>
      </c>
      <c r="I41" s="33">
        <f t="shared" si="4"/>
        <v>0.0744</v>
      </c>
      <c r="J41" s="33">
        <f t="shared" si="5"/>
        <v>0.08679999999999999</v>
      </c>
      <c r="K41" s="33">
        <f t="shared" si="6"/>
        <v>0.09919999999999998</v>
      </c>
      <c r="L41" s="59">
        <f t="shared" si="7"/>
        <v>0.11159999999999998</v>
      </c>
      <c r="M41" s="33">
        <f t="shared" si="8"/>
        <v>0.12399999999999997</v>
      </c>
    </row>
    <row r="42" spans="1:13" s="19" customFormat="1" ht="31.5">
      <c r="A42" s="31">
        <v>25</v>
      </c>
      <c r="B42" s="30" t="s">
        <v>68</v>
      </c>
      <c r="C42" s="51" t="s">
        <v>98</v>
      </c>
      <c r="D42" s="33">
        <v>0.01</v>
      </c>
      <c r="E42" s="33">
        <f t="shared" si="0"/>
        <v>0.02</v>
      </c>
      <c r="F42" s="33">
        <f t="shared" si="1"/>
        <v>0.03</v>
      </c>
      <c r="G42" s="33">
        <f t="shared" si="2"/>
        <v>0.04</v>
      </c>
      <c r="H42" s="33">
        <f t="shared" si="3"/>
        <v>0.05</v>
      </c>
      <c r="I42" s="33">
        <f t="shared" si="4"/>
        <v>0.060000000000000005</v>
      </c>
      <c r="J42" s="33">
        <f t="shared" si="5"/>
        <v>0.07</v>
      </c>
      <c r="K42" s="33">
        <f t="shared" si="6"/>
        <v>0.08</v>
      </c>
      <c r="L42" s="59">
        <f t="shared" si="7"/>
        <v>0.09</v>
      </c>
      <c r="M42" s="33">
        <f t="shared" si="8"/>
        <v>0.09999999999999999</v>
      </c>
    </row>
    <row r="43" spans="1:13" s="19" customFormat="1" ht="31.5">
      <c r="A43" s="31">
        <v>26</v>
      </c>
      <c r="B43" s="30" t="s">
        <v>69</v>
      </c>
      <c r="C43" s="51" t="s">
        <v>99</v>
      </c>
      <c r="D43" s="33">
        <v>0.0332</v>
      </c>
      <c r="E43" s="33">
        <f t="shared" si="0"/>
        <v>0.0664</v>
      </c>
      <c r="F43" s="33">
        <f t="shared" si="1"/>
        <v>0.0996</v>
      </c>
      <c r="G43" s="33">
        <f t="shared" si="2"/>
        <v>0.1328</v>
      </c>
      <c r="H43" s="33">
        <f t="shared" si="3"/>
        <v>0.166</v>
      </c>
      <c r="I43" s="33">
        <f t="shared" si="4"/>
        <v>0.19920000000000002</v>
      </c>
      <c r="J43" s="33">
        <f t="shared" si="5"/>
        <v>0.23240000000000002</v>
      </c>
      <c r="K43" s="33">
        <f t="shared" si="6"/>
        <v>0.2656</v>
      </c>
      <c r="L43" s="59">
        <f t="shared" si="7"/>
        <v>0.2988</v>
      </c>
      <c r="M43" s="33">
        <f t="shared" si="8"/>
        <v>0.332</v>
      </c>
    </row>
    <row r="44" spans="1:13" s="19" customFormat="1" ht="31.5">
      <c r="A44" s="31">
        <v>27</v>
      </c>
      <c r="B44" s="30" t="s">
        <v>70</v>
      </c>
      <c r="C44" s="51" t="s">
        <v>100</v>
      </c>
      <c r="D44" s="33">
        <v>0.063</v>
      </c>
      <c r="E44" s="33">
        <f t="shared" si="0"/>
        <v>0.126</v>
      </c>
      <c r="F44" s="33">
        <f t="shared" si="1"/>
        <v>0.189</v>
      </c>
      <c r="G44" s="33">
        <f t="shared" si="2"/>
        <v>0.252</v>
      </c>
      <c r="H44" s="33">
        <f t="shared" si="3"/>
        <v>0.315</v>
      </c>
      <c r="I44" s="33">
        <f t="shared" si="4"/>
        <v>0.378</v>
      </c>
      <c r="J44" s="33">
        <f t="shared" si="5"/>
        <v>0.441</v>
      </c>
      <c r="K44" s="33">
        <f t="shared" si="6"/>
        <v>0.504</v>
      </c>
      <c r="L44" s="59">
        <f t="shared" si="7"/>
        <v>0.567</v>
      </c>
      <c r="M44" s="33">
        <f t="shared" si="8"/>
        <v>0.6299999999999999</v>
      </c>
    </row>
    <row r="45" spans="1:13" s="19" customFormat="1" ht="31.5">
      <c r="A45" s="31">
        <v>28</v>
      </c>
      <c r="B45" s="30" t="s">
        <v>71</v>
      </c>
      <c r="C45" s="51" t="s">
        <v>101</v>
      </c>
      <c r="D45" s="63">
        <v>0.01371</v>
      </c>
      <c r="E45" s="62">
        <f t="shared" si="0"/>
        <v>0.02742</v>
      </c>
      <c r="F45" s="62">
        <f t="shared" si="1"/>
        <v>0.04113</v>
      </c>
      <c r="G45" s="62">
        <f t="shared" si="2"/>
        <v>0.05484</v>
      </c>
      <c r="H45" s="62">
        <f t="shared" si="3"/>
        <v>0.06855</v>
      </c>
      <c r="I45" s="62">
        <f t="shared" si="4"/>
        <v>0.08226</v>
      </c>
      <c r="J45" s="62">
        <f t="shared" si="5"/>
        <v>0.09597</v>
      </c>
      <c r="K45" s="62">
        <f t="shared" si="6"/>
        <v>0.10968</v>
      </c>
      <c r="L45" s="64">
        <f t="shared" si="7"/>
        <v>0.12339</v>
      </c>
      <c r="M45" s="62">
        <f t="shared" si="8"/>
        <v>0.1371</v>
      </c>
    </row>
    <row r="46" spans="1:13" s="19" customFormat="1" ht="31.5">
      <c r="A46" s="31">
        <v>29</v>
      </c>
      <c r="B46" s="30" t="s">
        <v>72</v>
      </c>
      <c r="C46" s="51" t="s">
        <v>102</v>
      </c>
      <c r="D46" s="62">
        <v>0.0235</v>
      </c>
      <c r="E46" s="33">
        <f t="shared" si="0"/>
        <v>0.047</v>
      </c>
      <c r="F46" s="33">
        <f t="shared" si="1"/>
        <v>0.07050000000000001</v>
      </c>
      <c r="G46" s="33">
        <f t="shared" si="2"/>
        <v>0.094</v>
      </c>
      <c r="H46" s="33">
        <f t="shared" si="3"/>
        <v>0.1175</v>
      </c>
      <c r="I46" s="33">
        <f t="shared" si="4"/>
        <v>0.141</v>
      </c>
      <c r="J46" s="33">
        <f t="shared" si="5"/>
        <v>0.16449999999999998</v>
      </c>
      <c r="K46" s="33">
        <f t="shared" si="6"/>
        <v>0.18799999999999997</v>
      </c>
      <c r="L46" s="59">
        <f t="shared" si="7"/>
        <v>0.21149999999999997</v>
      </c>
      <c r="M46" s="33">
        <f t="shared" si="8"/>
        <v>0.23499999999999996</v>
      </c>
    </row>
    <row r="47" spans="1:13" s="19" customFormat="1" ht="47.25">
      <c r="A47" s="31">
        <v>30</v>
      </c>
      <c r="B47" s="30" t="s">
        <v>73</v>
      </c>
      <c r="C47" s="51" t="s">
        <v>141</v>
      </c>
      <c r="D47" s="62">
        <v>0.0383</v>
      </c>
      <c r="E47" s="33">
        <f t="shared" si="0"/>
        <v>0.0766</v>
      </c>
      <c r="F47" s="33">
        <f t="shared" si="1"/>
        <v>0.1149</v>
      </c>
      <c r="G47" s="33">
        <f t="shared" si="2"/>
        <v>0.1532</v>
      </c>
      <c r="H47" s="33">
        <f t="shared" si="3"/>
        <v>0.1915</v>
      </c>
      <c r="I47" s="33">
        <f t="shared" si="4"/>
        <v>0.2298</v>
      </c>
      <c r="J47" s="33">
        <f t="shared" si="5"/>
        <v>0.2681</v>
      </c>
      <c r="K47" s="33">
        <f t="shared" si="6"/>
        <v>0.3064</v>
      </c>
      <c r="L47" s="59">
        <f t="shared" si="7"/>
        <v>0.3447</v>
      </c>
      <c r="M47" s="33">
        <f t="shared" si="8"/>
        <v>0.383</v>
      </c>
    </row>
    <row r="48" spans="1:13" s="19" customFormat="1" ht="31.5">
      <c r="A48" s="31">
        <v>31</v>
      </c>
      <c r="B48" s="30" t="s">
        <v>74</v>
      </c>
      <c r="C48" s="51" t="s">
        <v>103</v>
      </c>
      <c r="D48" s="33">
        <v>0.03</v>
      </c>
      <c r="E48" s="33">
        <f t="shared" si="0"/>
        <v>0.06</v>
      </c>
      <c r="F48" s="33">
        <f t="shared" si="1"/>
        <v>0.09</v>
      </c>
      <c r="G48" s="33">
        <f t="shared" si="2"/>
        <v>0.12</v>
      </c>
      <c r="H48" s="33">
        <f t="shared" si="3"/>
        <v>0.15</v>
      </c>
      <c r="I48" s="33">
        <f t="shared" si="4"/>
        <v>0.18</v>
      </c>
      <c r="J48" s="33">
        <f t="shared" si="5"/>
        <v>0.21</v>
      </c>
      <c r="K48" s="33">
        <f t="shared" si="6"/>
        <v>0.24</v>
      </c>
      <c r="L48" s="59">
        <f t="shared" si="7"/>
        <v>0.27</v>
      </c>
      <c r="M48" s="33">
        <f t="shared" si="8"/>
        <v>0.30000000000000004</v>
      </c>
    </row>
    <row r="49" spans="1:13" s="19" customFormat="1" ht="31.5">
      <c r="A49" s="31">
        <v>32</v>
      </c>
      <c r="B49" s="30" t="s">
        <v>75</v>
      </c>
      <c r="C49" s="51" t="s">
        <v>104</v>
      </c>
      <c r="D49" s="33">
        <v>0.01</v>
      </c>
      <c r="E49" s="33">
        <f t="shared" si="0"/>
        <v>0.02</v>
      </c>
      <c r="F49" s="33">
        <f t="shared" si="1"/>
        <v>0.03</v>
      </c>
      <c r="G49" s="33">
        <f t="shared" si="2"/>
        <v>0.04</v>
      </c>
      <c r="H49" s="33">
        <f t="shared" si="3"/>
        <v>0.05</v>
      </c>
      <c r="I49" s="33">
        <f t="shared" si="4"/>
        <v>0.060000000000000005</v>
      </c>
      <c r="J49" s="33">
        <f t="shared" si="5"/>
        <v>0.07</v>
      </c>
      <c r="K49" s="33">
        <f t="shared" si="6"/>
        <v>0.08</v>
      </c>
      <c r="L49" s="59">
        <f t="shared" si="7"/>
        <v>0.09</v>
      </c>
      <c r="M49" s="33">
        <f t="shared" si="8"/>
        <v>0.09999999999999999</v>
      </c>
    </row>
    <row r="50" spans="1:13" s="19" customFormat="1" ht="31.5">
      <c r="A50" s="31">
        <v>33</v>
      </c>
      <c r="B50" s="30" t="s">
        <v>76</v>
      </c>
      <c r="C50" s="51" t="s">
        <v>105</v>
      </c>
      <c r="D50" s="33">
        <v>0.0174</v>
      </c>
      <c r="E50" s="33">
        <f t="shared" si="0"/>
        <v>0.0348</v>
      </c>
      <c r="F50" s="33">
        <f t="shared" si="1"/>
        <v>0.052199999999999996</v>
      </c>
      <c r="G50" s="33">
        <f t="shared" si="2"/>
        <v>0.0696</v>
      </c>
      <c r="H50" s="33">
        <f t="shared" si="3"/>
        <v>0.087</v>
      </c>
      <c r="I50" s="33">
        <f t="shared" si="4"/>
        <v>0.10439999999999999</v>
      </c>
      <c r="J50" s="33">
        <f t="shared" si="5"/>
        <v>0.12179999999999999</v>
      </c>
      <c r="K50" s="33">
        <f t="shared" si="6"/>
        <v>0.1392</v>
      </c>
      <c r="L50" s="59">
        <f t="shared" si="7"/>
        <v>0.1566</v>
      </c>
      <c r="M50" s="33">
        <f t="shared" si="8"/>
        <v>0.174</v>
      </c>
    </row>
    <row r="51" spans="1:13" s="19" customFormat="1" ht="63">
      <c r="A51" s="31">
        <v>34</v>
      </c>
      <c r="B51" s="30" t="s">
        <v>77</v>
      </c>
      <c r="C51" s="51" t="s">
        <v>140</v>
      </c>
      <c r="D51" s="63">
        <v>0.01531</v>
      </c>
      <c r="E51" s="62">
        <f t="shared" si="0"/>
        <v>0.03062</v>
      </c>
      <c r="F51" s="62">
        <f t="shared" si="1"/>
        <v>0.04593</v>
      </c>
      <c r="G51" s="62">
        <f t="shared" si="2"/>
        <v>0.06124</v>
      </c>
      <c r="H51" s="62">
        <f t="shared" si="3"/>
        <v>0.07655</v>
      </c>
      <c r="I51" s="62">
        <f t="shared" si="4"/>
        <v>0.09186000000000001</v>
      </c>
      <c r="J51" s="62">
        <f t="shared" si="5"/>
        <v>0.10717000000000002</v>
      </c>
      <c r="K51" s="62">
        <f t="shared" si="6"/>
        <v>0.12248000000000002</v>
      </c>
      <c r="L51" s="64">
        <f t="shared" si="7"/>
        <v>0.13779000000000002</v>
      </c>
      <c r="M51" s="62">
        <f t="shared" si="8"/>
        <v>0.1531</v>
      </c>
    </row>
    <row r="52" spans="1:13" s="12" customFormat="1" ht="15.75">
      <c r="A52" s="87" t="s">
        <v>17</v>
      </c>
      <c r="B52" s="88"/>
      <c r="C52" s="88"/>
      <c r="D52" s="50">
        <f aca="true" t="shared" si="9" ref="D52:M52">SUM(D17:D51)</f>
        <v>0.9528000000000001</v>
      </c>
      <c r="E52" s="50">
        <f t="shared" si="9"/>
        <v>1.9056000000000002</v>
      </c>
      <c r="F52" s="50">
        <f t="shared" si="9"/>
        <v>2.8583999999999996</v>
      </c>
      <c r="G52" s="50">
        <f t="shared" si="9"/>
        <v>3.8112000000000004</v>
      </c>
      <c r="H52" s="50">
        <f t="shared" si="9"/>
        <v>4.764000000000001</v>
      </c>
      <c r="I52" s="50">
        <f t="shared" si="9"/>
        <v>5.716799999999999</v>
      </c>
      <c r="J52" s="50">
        <f t="shared" si="9"/>
        <v>6.669600000000002</v>
      </c>
      <c r="K52" s="50">
        <f t="shared" si="9"/>
        <v>7.622400000000001</v>
      </c>
      <c r="L52" s="50">
        <f t="shared" si="9"/>
        <v>8.575199999999999</v>
      </c>
      <c r="M52" s="61">
        <f t="shared" si="9"/>
        <v>9.527999999999999</v>
      </c>
    </row>
    <row r="53" spans="1:13" s="12" customFormat="1" ht="15.75">
      <c r="A53" s="15"/>
      <c r="B53" s="16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s="11" customFormat="1" ht="15.75">
      <c r="A54" s="34"/>
      <c r="B54" s="35" t="s">
        <v>16</v>
      </c>
      <c r="C54" s="35"/>
      <c r="D54" s="36"/>
      <c r="E54" s="37"/>
      <c r="F54" s="37"/>
      <c r="G54" s="37"/>
      <c r="H54" s="37"/>
      <c r="I54" s="37"/>
      <c r="J54" s="37"/>
      <c r="K54" s="37"/>
      <c r="L54" s="37"/>
      <c r="M54" s="37"/>
    </row>
    <row r="55" spans="1:13" s="38" customFormat="1" ht="15.75">
      <c r="A55" s="34"/>
      <c r="B55" s="84" t="s">
        <v>18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</row>
    <row r="56" spans="1:13" s="38" customFormat="1" ht="12.75">
      <c r="A56" s="39"/>
      <c r="B56" s="85" t="s">
        <v>19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1:13" ht="15.75">
      <c r="A57" s="15"/>
      <c r="B57" s="16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6"/>
      <c r="B58" s="7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s="12" customFormat="1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>
      <c r="A60" s="83" t="s">
        <v>109</v>
      </c>
      <c r="B60" s="83"/>
      <c r="C60" s="83"/>
      <c r="D60" s="70"/>
      <c r="E60" s="12"/>
      <c r="F60" s="12"/>
      <c r="G60" s="12"/>
      <c r="H60" s="12"/>
      <c r="I60" s="12"/>
      <c r="J60" s="12"/>
      <c r="K60" s="11" t="s">
        <v>45</v>
      </c>
      <c r="L60" s="12"/>
      <c r="M60" s="12"/>
    </row>
  </sheetData>
  <sheetProtection/>
  <mergeCells count="11">
    <mergeCell ref="B9:L9"/>
    <mergeCell ref="A13:A15"/>
    <mergeCell ref="B13:B15"/>
    <mergeCell ref="C13:C15"/>
    <mergeCell ref="D13:M14"/>
    <mergeCell ref="B31:B32"/>
    <mergeCell ref="A31:A32"/>
    <mergeCell ref="A60:C60"/>
    <mergeCell ref="B55:M55"/>
    <mergeCell ref="B56:M56"/>
    <mergeCell ref="A52:C52"/>
  </mergeCells>
  <printOptions/>
  <pageMargins left="0.5905511811023623" right="0.35433070866141736" top="0.15748031496062992" bottom="0.1968503937007874" header="0" footer="0.31496062992125984"/>
  <pageSetup fitToHeight="2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89"/>
  <sheetViews>
    <sheetView view="pageBreakPreview" zoomScale="90" zoomScaleSheetLayoutView="90" zoomScalePageLayoutView="0" workbookViewId="0" topLeftCell="A31">
      <selection activeCell="G8" sqref="G8"/>
    </sheetView>
  </sheetViews>
  <sheetFormatPr defaultColWidth="9.00390625" defaultRowHeight="12.75"/>
  <cols>
    <col min="1" max="1" width="5.625" style="1" customWidth="1"/>
    <col min="2" max="2" width="40.00390625" style="1" customWidth="1"/>
    <col min="3" max="3" width="14.00390625" style="1" customWidth="1"/>
    <col min="4" max="4" width="10.625" style="1" customWidth="1"/>
    <col min="5" max="5" width="10.375" style="1" customWidth="1"/>
    <col min="6" max="12" width="13.25390625" style="1" customWidth="1"/>
    <col min="13" max="13" width="16.125" style="1" customWidth="1"/>
    <col min="14" max="14" width="9.125" style="1" customWidth="1"/>
    <col min="15" max="15" width="13.25390625" style="1" customWidth="1"/>
    <col min="16" max="16384" width="9.125" style="1" customWidth="1"/>
  </cols>
  <sheetData>
    <row r="1" s="10" customFormat="1" ht="12"/>
    <row r="2" s="10" customFormat="1" ht="12"/>
    <row r="3" s="10" customFormat="1" ht="12"/>
    <row r="4" s="10" customFormat="1" ht="12"/>
    <row r="5" s="10" customFormat="1" ht="12"/>
    <row r="6" s="10" customFormat="1" ht="87.75" customHeight="1"/>
    <row r="7" s="10" customFormat="1" ht="12"/>
    <row r="8" s="10" customFormat="1" ht="12"/>
    <row r="9" spans="2:12" ht="15.75">
      <c r="B9" s="83" t="s">
        <v>183</v>
      </c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3:8" ht="15.75">
      <c r="C10" s="23" t="s">
        <v>14</v>
      </c>
      <c r="D10" s="53" t="s">
        <v>107</v>
      </c>
      <c r="H10" s="2"/>
    </row>
    <row r="12" spans="1:12" s="22" customFormat="1" ht="15.75">
      <c r="A12" s="91" t="s">
        <v>13</v>
      </c>
      <c r="B12" s="91" t="s">
        <v>25</v>
      </c>
      <c r="C12" s="91" t="s">
        <v>26</v>
      </c>
      <c r="D12" s="91"/>
      <c r="E12" s="91"/>
      <c r="F12" s="91"/>
      <c r="G12" s="91"/>
      <c r="H12" s="91"/>
      <c r="I12" s="91"/>
      <c r="J12" s="91"/>
      <c r="K12" s="91"/>
      <c r="L12" s="91"/>
    </row>
    <row r="13" spans="1:13" s="22" customFormat="1" ht="15.7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24"/>
    </row>
    <row r="14" spans="1:12" s="22" customFormat="1" ht="15.75">
      <c r="A14" s="91"/>
      <c r="B14" s="91"/>
      <c r="C14" s="30" t="s">
        <v>2</v>
      </c>
      <c r="D14" s="30" t="s">
        <v>3</v>
      </c>
      <c r="E14" s="30" t="s">
        <v>4</v>
      </c>
      <c r="F14" s="30" t="s">
        <v>5</v>
      </c>
      <c r="G14" s="30" t="s">
        <v>6</v>
      </c>
      <c r="H14" s="30" t="s">
        <v>7</v>
      </c>
      <c r="I14" s="30" t="s">
        <v>8</v>
      </c>
      <c r="J14" s="30" t="s">
        <v>9</v>
      </c>
      <c r="K14" s="30" t="s">
        <v>10</v>
      </c>
      <c r="L14" s="30" t="s">
        <v>11</v>
      </c>
    </row>
    <row r="15" spans="1:12" s="22" customFormat="1" ht="15.75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</row>
    <row r="16" spans="1:13" s="22" customFormat="1" ht="47.25">
      <c r="A16" s="31">
        <v>1</v>
      </c>
      <c r="B16" s="30" t="s">
        <v>46</v>
      </c>
      <c r="C16" s="33">
        <v>3.2119</v>
      </c>
      <c r="D16" s="33">
        <v>6.4238</v>
      </c>
      <c r="E16" s="33">
        <v>9.6357</v>
      </c>
      <c r="F16" s="33">
        <v>12.8476</v>
      </c>
      <c r="G16" s="33">
        <v>16.0595</v>
      </c>
      <c r="H16" s="33">
        <v>19.2714</v>
      </c>
      <c r="I16" s="33">
        <v>22.4833</v>
      </c>
      <c r="J16" s="33">
        <v>25.6952</v>
      </c>
      <c r="K16" s="33">
        <v>28.9071</v>
      </c>
      <c r="L16" s="33">
        <v>32.119</v>
      </c>
      <c r="M16" s="65"/>
    </row>
    <row r="17" spans="1:15" s="22" customFormat="1" ht="31.5">
      <c r="A17" s="31">
        <v>2</v>
      </c>
      <c r="B17" s="30" t="s">
        <v>44</v>
      </c>
      <c r="C17" s="69">
        <v>1.1858</v>
      </c>
      <c r="D17" s="33">
        <f>C17+C17</f>
        <v>2.3716</v>
      </c>
      <c r="E17" s="33">
        <f>D17+C17</f>
        <v>3.5574</v>
      </c>
      <c r="F17" s="33">
        <f>E17+C17</f>
        <v>4.7432</v>
      </c>
      <c r="G17" s="33">
        <f>F17+C17</f>
        <v>5.929</v>
      </c>
      <c r="H17" s="33">
        <f>G17+C17</f>
        <v>7.114800000000001</v>
      </c>
      <c r="I17" s="33">
        <f>H17+C17</f>
        <v>8.300600000000001</v>
      </c>
      <c r="J17" s="33">
        <f>I17+C17</f>
        <v>9.486400000000001</v>
      </c>
      <c r="K17" s="33">
        <f>J17+C17</f>
        <v>10.672200000000002</v>
      </c>
      <c r="L17" s="33">
        <f>K17+C17</f>
        <v>11.858000000000002</v>
      </c>
      <c r="O17" s="66"/>
    </row>
    <row r="18" spans="1:15" s="22" customFormat="1" ht="15.75">
      <c r="A18" s="31">
        <v>3</v>
      </c>
      <c r="B18" s="30" t="s">
        <v>47</v>
      </c>
      <c r="C18" s="69">
        <v>0.4111</v>
      </c>
      <c r="D18" s="33">
        <f>C18+C18</f>
        <v>0.8222</v>
      </c>
      <c r="E18" s="33">
        <f>D18+C18</f>
        <v>1.2333</v>
      </c>
      <c r="F18" s="33">
        <f>E18+C18</f>
        <v>1.6444</v>
      </c>
      <c r="G18" s="33">
        <f>F18+C18</f>
        <v>2.0555000000000003</v>
      </c>
      <c r="H18" s="33">
        <f>G18+C18</f>
        <v>2.4666000000000006</v>
      </c>
      <c r="I18" s="33">
        <f>H18+C18</f>
        <v>2.877700000000001</v>
      </c>
      <c r="J18" s="33">
        <f>I18+C18</f>
        <v>3.288800000000001</v>
      </c>
      <c r="K18" s="33">
        <f>J18+C18</f>
        <v>3.6999000000000013</v>
      </c>
      <c r="L18" s="33">
        <f>K18+C18</f>
        <v>4.1110000000000015</v>
      </c>
      <c r="O18" s="66"/>
    </row>
    <row r="19" spans="1:15" s="22" customFormat="1" ht="15.75">
      <c r="A19" s="31">
        <v>4</v>
      </c>
      <c r="B19" s="30" t="s">
        <v>48</v>
      </c>
      <c r="C19" s="69">
        <v>0.40052</v>
      </c>
      <c r="D19" s="62">
        <f aca="true" t="shared" si="0" ref="D19:D50">C19+C19</f>
        <v>0.80104</v>
      </c>
      <c r="E19" s="62">
        <f aca="true" t="shared" si="1" ref="E19:E50">D19+C19</f>
        <v>1.20156</v>
      </c>
      <c r="F19" s="62">
        <f aca="true" t="shared" si="2" ref="F19:F50">E19+C19</f>
        <v>1.60208</v>
      </c>
      <c r="G19" s="62">
        <f aca="true" t="shared" si="3" ref="G19:G50">F19+C19</f>
        <v>2.0026</v>
      </c>
      <c r="H19" s="62">
        <f aca="true" t="shared" si="4" ref="H19:H50">G19+C19</f>
        <v>2.4031200000000004</v>
      </c>
      <c r="I19" s="62">
        <f aca="true" t="shared" si="5" ref="I19:I50">H19+C19</f>
        <v>2.8036400000000006</v>
      </c>
      <c r="J19" s="62">
        <f aca="true" t="shared" si="6" ref="J19:J50">I19+C19</f>
        <v>3.204160000000001</v>
      </c>
      <c r="K19" s="62">
        <f aca="true" t="shared" si="7" ref="K19:K50">J19+C19</f>
        <v>3.604680000000001</v>
      </c>
      <c r="L19" s="33">
        <f aca="true" t="shared" si="8" ref="L19:L50">K19+C19</f>
        <v>4.005200000000001</v>
      </c>
      <c r="O19" s="66"/>
    </row>
    <row r="20" spans="1:15" s="22" customFormat="1" ht="15.75">
      <c r="A20" s="31">
        <v>5</v>
      </c>
      <c r="B20" s="30" t="s">
        <v>49</v>
      </c>
      <c r="C20" s="69">
        <v>1.3175</v>
      </c>
      <c r="D20" s="33">
        <f t="shared" si="0"/>
        <v>2.635</v>
      </c>
      <c r="E20" s="33">
        <f t="shared" si="1"/>
        <v>3.9524999999999997</v>
      </c>
      <c r="F20" s="33">
        <f t="shared" si="2"/>
        <v>5.27</v>
      </c>
      <c r="G20" s="33">
        <f t="shared" si="3"/>
        <v>6.5874999999999995</v>
      </c>
      <c r="H20" s="33">
        <f t="shared" si="4"/>
        <v>7.904999999999999</v>
      </c>
      <c r="I20" s="33">
        <f t="shared" si="5"/>
        <v>9.2225</v>
      </c>
      <c r="J20" s="33">
        <f t="shared" si="6"/>
        <v>10.54</v>
      </c>
      <c r="K20" s="33">
        <f t="shared" si="7"/>
        <v>11.857499999999998</v>
      </c>
      <c r="L20" s="33">
        <f t="shared" si="8"/>
        <v>13.174999999999997</v>
      </c>
      <c r="O20" s="66"/>
    </row>
    <row r="21" spans="1:15" s="22" customFormat="1" ht="15.75">
      <c r="A21" s="31">
        <v>6</v>
      </c>
      <c r="B21" s="30" t="s">
        <v>50</v>
      </c>
      <c r="C21" s="62">
        <v>0.2635</v>
      </c>
      <c r="D21" s="33">
        <f t="shared" si="0"/>
        <v>0.527</v>
      </c>
      <c r="E21" s="33">
        <f t="shared" si="1"/>
        <v>0.7905</v>
      </c>
      <c r="F21" s="33">
        <f t="shared" si="2"/>
        <v>1.054</v>
      </c>
      <c r="G21" s="33">
        <f t="shared" si="3"/>
        <v>1.3175000000000001</v>
      </c>
      <c r="H21" s="33">
        <f t="shared" si="4"/>
        <v>1.5810000000000002</v>
      </c>
      <c r="I21" s="33">
        <f t="shared" si="5"/>
        <v>1.8445000000000003</v>
      </c>
      <c r="J21" s="33">
        <f t="shared" si="6"/>
        <v>2.108</v>
      </c>
      <c r="K21" s="33">
        <f t="shared" si="7"/>
        <v>2.3715</v>
      </c>
      <c r="L21" s="33">
        <f t="shared" si="8"/>
        <v>2.6350000000000002</v>
      </c>
      <c r="O21" s="66"/>
    </row>
    <row r="22" spans="1:15" s="22" customFormat="1" ht="15.75">
      <c r="A22" s="31">
        <v>7</v>
      </c>
      <c r="B22" s="30" t="s">
        <v>51</v>
      </c>
      <c r="C22" s="62">
        <v>0.2635</v>
      </c>
      <c r="D22" s="33">
        <f t="shared" si="0"/>
        <v>0.527</v>
      </c>
      <c r="E22" s="33">
        <f t="shared" si="1"/>
        <v>0.7905</v>
      </c>
      <c r="F22" s="33">
        <f t="shared" si="2"/>
        <v>1.054</v>
      </c>
      <c r="G22" s="33">
        <f t="shared" si="3"/>
        <v>1.3175000000000001</v>
      </c>
      <c r="H22" s="33">
        <f t="shared" si="4"/>
        <v>1.5810000000000002</v>
      </c>
      <c r="I22" s="33">
        <f t="shared" si="5"/>
        <v>1.8445000000000003</v>
      </c>
      <c r="J22" s="33">
        <f t="shared" si="6"/>
        <v>2.108</v>
      </c>
      <c r="K22" s="33">
        <f t="shared" si="7"/>
        <v>2.3715</v>
      </c>
      <c r="L22" s="33">
        <f t="shared" si="8"/>
        <v>2.6350000000000002</v>
      </c>
      <c r="O22" s="66"/>
    </row>
    <row r="23" spans="1:15" s="22" customFormat="1" ht="47.25">
      <c r="A23" s="31">
        <v>8</v>
      </c>
      <c r="B23" s="30" t="s">
        <v>52</v>
      </c>
      <c r="C23" s="62">
        <v>0.5375</v>
      </c>
      <c r="D23" s="33">
        <f t="shared" si="0"/>
        <v>1.075</v>
      </c>
      <c r="E23" s="33">
        <f t="shared" si="1"/>
        <v>1.6124999999999998</v>
      </c>
      <c r="F23" s="33">
        <f t="shared" si="2"/>
        <v>2.15</v>
      </c>
      <c r="G23" s="33">
        <f t="shared" si="3"/>
        <v>2.6875</v>
      </c>
      <c r="H23" s="33">
        <f t="shared" si="4"/>
        <v>3.225</v>
      </c>
      <c r="I23" s="33">
        <f t="shared" si="5"/>
        <v>3.7625</v>
      </c>
      <c r="J23" s="33">
        <f t="shared" si="6"/>
        <v>4.3</v>
      </c>
      <c r="K23" s="33">
        <f t="shared" si="7"/>
        <v>4.8374999999999995</v>
      </c>
      <c r="L23" s="33">
        <f t="shared" si="8"/>
        <v>5.374999999999999</v>
      </c>
      <c r="O23" s="66"/>
    </row>
    <row r="24" spans="1:15" s="22" customFormat="1" ht="15.75">
      <c r="A24" s="31">
        <v>9</v>
      </c>
      <c r="B24" s="30" t="s">
        <v>78</v>
      </c>
      <c r="C24" s="62">
        <v>0.2266</v>
      </c>
      <c r="D24" s="33">
        <f t="shared" si="0"/>
        <v>0.4532</v>
      </c>
      <c r="E24" s="33">
        <f t="shared" si="1"/>
        <v>0.6798</v>
      </c>
      <c r="F24" s="33">
        <f t="shared" si="2"/>
        <v>0.9064</v>
      </c>
      <c r="G24" s="33">
        <f t="shared" si="3"/>
        <v>1.133</v>
      </c>
      <c r="H24" s="33">
        <f t="shared" si="4"/>
        <v>1.3596</v>
      </c>
      <c r="I24" s="33">
        <f t="shared" si="5"/>
        <v>1.5861999999999998</v>
      </c>
      <c r="J24" s="33">
        <f t="shared" si="6"/>
        <v>1.8127999999999997</v>
      </c>
      <c r="K24" s="33">
        <f t="shared" si="7"/>
        <v>2.0393999999999997</v>
      </c>
      <c r="L24" s="33">
        <f t="shared" si="8"/>
        <v>2.2659999999999996</v>
      </c>
      <c r="O24" s="66"/>
    </row>
    <row r="25" spans="1:15" s="22" customFormat="1" ht="15.75">
      <c r="A25" s="31">
        <v>10</v>
      </c>
      <c r="B25" s="30" t="s">
        <v>53</v>
      </c>
      <c r="C25" s="62">
        <v>0.6588</v>
      </c>
      <c r="D25" s="33">
        <f t="shared" si="0"/>
        <v>1.3176</v>
      </c>
      <c r="E25" s="33">
        <f t="shared" si="1"/>
        <v>1.9764000000000002</v>
      </c>
      <c r="F25" s="33">
        <f t="shared" si="2"/>
        <v>2.6352</v>
      </c>
      <c r="G25" s="33">
        <f t="shared" si="3"/>
        <v>3.2940000000000005</v>
      </c>
      <c r="H25" s="33">
        <f t="shared" si="4"/>
        <v>3.9528000000000008</v>
      </c>
      <c r="I25" s="33">
        <f t="shared" si="5"/>
        <v>4.611600000000001</v>
      </c>
      <c r="J25" s="33">
        <f t="shared" si="6"/>
        <v>5.270400000000001</v>
      </c>
      <c r="K25" s="33">
        <f t="shared" si="7"/>
        <v>5.929200000000002</v>
      </c>
      <c r="L25" s="33">
        <f t="shared" si="8"/>
        <v>6.588000000000002</v>
      </c>
      <c r="O25" s="66"/>
    </row>
    <row r="26" spans="1:15" s="22" customFormat="1" ht="15.75">
      <c r="A26" s="31">
        <v>11</v>
      </c>
      <c r="B26" s="30" t="s">
        <v>54</v>
      </c>
      <c r="C26" s="62">
        <v>1.054</v>
      </c>
      <c r="D26" s="33">
        <f t="shared" si="0"/>
        <v>2.108</v>
      </c>
      <c r="E26" s="33">
        <f t="shared" si="1"/>
        <v>3.162</v>
      </c>
      <c r="F26" s="33">
        <f t="shared" si="2"/>
        <v>4.216</v>
      </c>
      <c r="G26" s="33">
        <f t="shared" si="3"/>
        <v>5.2700000000000005</v>
      </c>
      <c r="H26" s="33">
        <f t="shared" si="4"/>
        <v>6.324000000000001</v>
      </c>
      <c r="I26" s="33">
        <f t="shared" si="5"/>
        <v>7.378000000000001</v>
      </c>
      <c r="J26" s="33">
        <f t="shared" si="6"/>
        <v>8.432</v>
      </c>
      <c r="K26" s="33">
        <f t="shared" si="7"/>
        <v>9.486</v>
      </c>
      <c r="L26" s="33">
        <f t="shared" si="8"/>
        <v>10.540000000000001</v>
      </c>
      <c r="O26" s="66"/>
    </row>
    <row r="27" spans="1:15" s="22" customFormat="1" ht="15.75">
      <c r="A27" s="31">
        <v>12</v>
      </c>
      <c r="B27" s="30" t="s">
        <v>55</v>
      </c>
      <c r="C27" s="62">
        <v>0.6588</v>
      </c>
      <c r="D27" s="33">
        <f t="shared" si="0"/>
        <v>1.3176</v>
      </c>
      <c r="E27" s="33">
        <f t="shared" si="1"/>
        <v>1.9764000000000002</v>
      </c>
      <c r="F27" s="33">
        <f t="shared" si="2"/>
        <v>2.6352</v>
      </c>
      <c r="G27" s="33">
        <f t="shared" si="3"/>
        <v>3.2940000000000005</v>
      </c>
      <c r="H27" s="33">
        <f t="shared" si="4"/>
        <v>3.9528000000000008</v>
      </c>
      <c r="I27" s="33">
        <f t="shared" si="5"/>
        <v>4.611600000000001</v>
      </c>
      <c r="J27" s="33">
        <f t="shared" si="6"/>
        <v>5.270400000000001</v>
      </c>
      <c r="K27" s="33">
        <f t="shared" si="7"/>
        <v>5.929200000000002</v>
      </c>
      <c r="L27" s="33">
        <f t="shared" si="8"/>
        <v>6.588000000000002</v>
      </c>
      <c r="O27" s="66"/>
    </row>
    <row r="28" spans="1:15" s="22" customFormat="1" ht="15.75">
      <c r="A28" s="31">
        <v>13</v>
      </c>
      <c r="B28" s="30" t="s">
        <v>56</v>
      </c>
      <c r="C28" s="62">
        <v>0.7378</v>
      </c>
      <c r="D28" s="33">
        <f t="shared" si="0"/>
        <v>1.4756</v>
      </c>
      <c r="E28" s="33">
        <f t="shared" si="1"/>
        <v>2.2134</v>
      </c>
      <c r="F28" s="33">
        <f t="shared" si="2"/>
        <v>2.9512</v>
      </c>
      <c r="G28" s="33">
        <f t="shared" si="3"/>
        <v>3.689</v>
      </c>
      <c r="H28" s="33">
        <f t="shared" si="4"/>
        <v>4.4268</v>
      </c>
      <c r="I28" s="33">
        <f t="shared" si="5"/>
        <v>5.1646</v>
      </c>
      <c r="J28" s="33">
        <f t="shared" si="6"/>
        <v>5.9024</v>
      </c>
      <c r="K28" s="33">
        <f t="shared" si="7"/>
        <v>6.6402</v>
      </c>
      <c r="L28" s="33">
        <f t="shared" si="8"/>
        <v>7.378</v>
      </c>
      <c r="O28" s="66"/>
    </row>
    <row r="29" spans="1:15" s="22" customFormat="1" ht="15.75">
      <c r="A29" s="31">
        <v>14</v>
      </c>
      <c r="B29" s="30" t="s">
        <v>57</v>
      </c>
      <c r="C29" s="62">
        <v>0.3162</v>
      </c>
      <c r="D29" s="33">
        <f t="shared" si="0"/>
        <v>0.6324</v>
      </c>
      <c r="E29" s="33">
        <f t="shared" si="1"/>
        <v>0.9485999999999999</v>
      </c>
      <c r="F29" s="33">
        <f t="shared" si="2"/>
        <v>1.2648</v>
      </c>
      <c r="G29" s="33">
        <f t="shared" si="3"/>
        <v>1.581</v>
      </c>
      <c r="H29" s="33">
        <f t="shared" si="4"/>
        <v>1.8972</v>
      </c>
      <c r="I29" s="33">
        <f t="shared" si="5"/>
        <v>2.2134</v>
      </c>
      <c r="J29" s="33">
        <f t="shared" si="6"/>
        <v>2.5296</v>
      </c>
      <c r="K29" s="33">
        <f t="shared" si="7"/>
        <v>2.8457999999999997</v>
      </c>
      <c r="L29" s="33">
        <f t="shared" si="8"/>
        <v>3.1619999999999995</v>
      </c>
      <c r="O29" s="66"/>
    </row>
    <row r="30" spans="1:15" s="22" customFormat="1" ht="15.75">
      <c r="A30" s="81">
        <v>15</v>
      </c>
      <c r="B30" s="79" t="s">
        <v>58</v>
      </c>
      <c r="C30" s="62">
        <v>0.9971</v>
      </c>
      <c r="D30" s="33">
        <f t="shared" si="0"/>
        <v>1.9942</v>
      </c>
      <c r="E30" s="33">
        <f t="shared" si="1"/>
        <v>2.9913</v>
      </c>
      <c r="F30" s="33">
        <f t="shared" si="2"/>
        <v>3.9884</v>
      </c>
      <c r="G30" s="33">
        <f t="shared" si="3"/>
        <v>4.9855</v>
      </c>
      <c r="H30" s="33">
        <f t="shared" si="4"/>
        <v>5.9826</v>
      </c>
      <c r="I30" s="33">
        <f t="shared" si="5"/>
        <v>6.979699999999999</v>
      </c>
      <c r="J30" s="33">
        <f t="shared" si="6"/>
        <v>7.976799999999999</v>
      </c>
      <c r="K30" s="33">
        <f t="shared" si="7"/>
        <v>8.973899999999999</v>
      </c>
      <c r="L30" s="33">
        <f t="shared" si="8"/>
        <v>9.970999999999998</v>
      </c>
      <c r="O30" s="67"/>
    </row>
    <row r="31" spans="1:15" s="22" customFormat="1" ht="15.75">
      <c r="A31" s="82"/>
      <c r="B31" s="80"/>
      <c r="C31" s="62">
        <v>1.1858</v>
      </c>
      <c r="D31" s="33">
        <f t="shared" si="0"/>
        <v>2.3716</v>
      </c>
      <c r="E31" s="33">
        <f t="shared" si="1"/>
        <v>3.5574</v>
      </c>
      <c r="F31" s="33">
        <f t="shared" si="2"/>
        <v>4.7432</v>
      </c>
      <c r="G31" s="33">
        <f t="shared" si="3"/>
        <v>5.929</v>
      </c>
      <c r="H31" s="33">
        <f t="shared" si="4"/>
        <v>7.114800000000001</v>
      </c>
      <c r="I31" s="33">
        <f t="shared" si="5"/>
        <v>8.300600000000001</v>
      </c>
      <c r="J31" s="33">
        <f t="shared" si="6"/>
        <v>9.486400000000001</v>
      </c>
      <c r="K31" s="33">
        <f t="shared" si="7"/>
        <v>10.672200000000002</v>
      </c>
      <c r="L31" s="33">
        <f t="shared" si="8"/>
        <v>11.858000000000002</v>
      </c>
      <c r="O31" s="66"/>
    </row>
    <row r="32" spans="1:15" s="22" customFormat="1" ht="15.75">
      <c r="A32" s="31">
        <v>16</v>
      </c>
      <c r="B32" s="30" t="s">
        <v>59</v>
      </c>
      <c r="C32" s="62">
        <v>0.527</v>
      </c>
      <c r="D32" s="33">
        <f t="shared" si="0"/>
        <v>1.054</v>
      </c>
      <c r="E32" s="33">
        <f t="shared" si="1"/>
        <v>1.581</v>
      </c>
      <c r="F32" s="33">
        <f t="shared" si="2"/>
        <v>2.108</v>
      </c>
      <c r="G32" s="33">
        <f t="shared" si="3"/>
        <v>2.6350000000000002</v>
      </c>
      <c r="H32" s="33">
        <f t="shared" si="4"/>
        <v>3.1620000000000004</v>
      </c>
      <c r="I32" s="33">
        <f t="shared" si="5"/>
        <v>3.6890000000000005</v>
      </c>
      <c r="J32" s="33">
        <f t="shared" si="6"/>
        <v>4.216</v>
      </c>
      <c r="K32" s="33">
        <f t="shared" si="7"/>
        <v>4.743</v>
      </c>
      <c r="L32" s="33">
        <f t="shared" si="8"/>
        <v>5.2700000000000005</v>
      </c>
      <c r="O32" s="66"/>
    </row>
    <row r="33" spans="1:15" s="22" customFormat="1" ht="15.75">
      <c r="A33" s="31">
        <v>17</v>
      </c>
      <c r="B33" s="30" t="s">
        <v>60</v>
      </c>
      <c r="C33" s="62">
        <v>0.2635</v>
      </c>
      <c r="D33" s="33">
        <f t="shared" si="0"/>
        <v>0.527</v>
      </c>
      <c r="E33" s="33">
        <f t="shared" si="1"/>
        <v>0.7905</v>
      </c>
      <c r="F33" s="33">
        <f t="shared" si="2"/>
        <v>1.054</v>
      </c>
      <c r="G33" s="33">
        <f t="shared" si="3"/>
        <v>1.3175000000000001</v>
      </c>
      <c r="H33" s="33">
        <f t="shared" si="4"/>
        <v>1.5810000000000002</v>
      </c>
      <c r="I33" s="33">
        <f t="shared" si="5"/>
        <v>1.8445000000000003</v>
      </c>
      <c r="J33" s="33">
        <f t="shared" si="6"/>
        <v>2.108</v>
      </c>
      <c r="K33" s="33">
        <f t="shared" si="7"/>
        <v>2.3715</v>
      </c>
      <c r="L33" s="33">
        <f t="shared" si="8"/>
        <v>2.6350000000000002</v>
      </c>
      <c r="O33" s="66"/>
    </row>
    <row r="34" spans="1:15" s="22" customFormat="1" ht="15.75">
      <c r="A34" s="31">
        <v>18</v>
      </c>
      <c r="B34" s="30" t="s">
        <v>61</v>
      </c>
      <c r="C34" s="62">
        <v>0.3162</v>
      </c>
      <c r="D34" s="33">
        <f t="shared" si="0"/>
        <v>0.6324</v>
      </c>
      <c r="E34" s="33">
        <f t="shared" si="1"/>
        <v>0.9485999999999999</v>
      </c>
      <c r="F34" s="33">
        <f t="shared" si="2"/>
        <v>1.2648</v>
      </c>
      <c r="G34" s="33">
        <f t="shared" si="3"/>
        <v>1.581</v>
      </c>
      <c r="H34" s="33">
        <f t="shared" si="4"/>
        <v>1.8972</v>
      </c>
      <c r="I34" s="33">
        <f t="shared" si="5"/>
        <v>2.2134</v>
      </c>
      <c r="J34" s="33">
        <f t="shared" si="6"/>
        <v>2.5296</v>
      </c>
      <c r="K34" s="33">
        <f t="shared" si="7"/>
        <v>2.8457999999999997</v>
      </c>
      <c r="L34" s="33">
        <f t="shared" si="8"/>
        <v>3.1619999999999995</v>
      </c>
      <c r="O34" s="66"/>
    </row>
    <row r="35" spans="1:15" s="22" customFormat="1" ht="15.75">
      <c r="A35" s="31">
        <v>19</v>
      </c>
      <c r="B35" s="30" t="s">
        <v>62</v>
      </c>
      <c r="C35" s="62">
        <v>0.3446</v>
      </c>
      <c r="D35" s="33">
        <f t="shared" si="0"/>
        <v>0.6892</v>
      </c>
      <c r="E35" s="33">
        <f t="shared" si="1"/>
        <v>1.0338</v>
      </c>
      <c r="F35" s="33">
        <f t="shared" si="2"/>
        <v>1.3784</v>
      </c>
      <c r="G35" s="33">
        <f t="shared" si="3"/>
        <v>1.723</v>
      </c>
      <c r="H35" s="33">
        <f t="shared" si="4"/>
        <v>2.0676</v>
      </c>
      <c r="I35" s="33">
        <f t="shared" si="5"/>
        <v>2.4122000000000003</v>
      </c>
      <c r="J35" s="33">
        <f t="shared" si="6"/>
        <v>2.7568</v>
      </c>
      <c r="K35" s="33">
        <f t="shared" si="7"/>
        <v>3.1014</v>
      </c>
      <c r="L35" s="33">
        <f>K35+C35</f>
        <v>3.4459999999999997</v>
      </c>
      <c r="O35" s="66"/>
    </row>
    <row r="36" spans="1:15" s="22" customFormat="1" ht="15.75">
      <c r="A36" s="31">
        <v>20</v>
      </c>
      <c r="B36" s="30" t="s">
        <v>63</v>
      </c>
      <c r="C36" s="62">
        <v>0.3162</v>
      </c>
      <c r="D36" s="33">
        <f t="shared" si="0"/>
        <v>0.6324</v>
      </c>
      <c r="E36" s="33">
        <f t="shared" si="1"/>
        <v>0.9485999999999999</v>
      </c>
      <c r="F36" s="33">
        <f t="shared" si="2"/>
        <v>1.2648</v>
      </c>
      <c r="G36" s="33">
        <f t="shared" si="3"/>
        <v>1.581</v>
      </c>
      <c r="H36" s="33">
        <f t="shared" si="4"/>
        <v>1.8972</v>
      </c>
      <c r="I36" s="33">
        <f t="shared" si="5"/>
        <v>2.2134</v>
      </c>
      <c r="J36" s="33">
        <f t="shared" si="6"/>
        <v>2.5296</v>
      </c>
      <c r="K36" s="33">
        <f t="shared" si="7"/>
        <v>2.8457999999999997</v>
      </c>
      <c r="L36" s="33">
        <f t="shared" si="8"/>
        <v>3.1619999999999995</v>
      </c>
      <c r="O36" s="66"/>
    </row>
    <row r="37" spans="1:15" s="22" customFormat="1" ht="15.75">
      <c r="A37" s="31">
        <v>21</v>
      </c>
      <c r="B37" s="30" t="s">
        <v>64</v>
      </c>
      <c r="C37" s="62">
        <v>0.5122</v>
      </c>
      <c r="D37" s="33">
        <f t="shared" si="0"/>
        <v>1.0244</v>
      </c>
      <c r="E37" s="33">
        <f t="shared" si="1"/>
        <v>1.5366</v>
      </c>
      <c r="F37" s="33">
        <f t="shared" si="2"/>
        <v>2.0488</v>
      </c>
      <c r="G37" s="33">
        <f t="shared" si="3"/>
        <v>2.561</v>
      </c>
      <c r="H37" s="33">
        <f t="shared" si="4"/>
        <v>3.0732</v>
      </c>
      <c r="I37" s="33">
        <f t="shared" si="5"/>
        <v>3.5854</v>
      </c>
      <c r="J37" s="33">
        <f t="shared" si="6"/>
        <v>4.0976</v>
      </c>
      <c r="K37" s="33">
        <f t="shared" si="7"/>
        <v>4.6098</v>
      </c>
      <c r="L37" s="33">
        <f t="shared" si="8"/>
        <v>5.122</v>
      </c>
      <c r="O37" s="67"/>
    </row>
    <row r="38" spans="1:15" s="22" customFormat="1" ht="15.75">
      <c r="A38" s="31">
        <v>22</v>
      </c>
      <c r="B38" s="30" t="s">
        <v>65</v>
      </c>
      <c r="C38" s="62">
        <v>0.4348</v>
      </c>
      <c r="D38" s="33">
        <f t="shared" si="0"/>
        <v>0.8696</v>
      </c>
      <c r="E38" s="33">
        <f t="shared" si="1"/>
        <v>1.3044</v>
      </c>
      <c r="F38" s="33">
        <f t="shared" si="2"/>
        <v>1.7392</v>
      </c>
      <c r="G38" s="33">
        <f t="shared" si="3"/>
        <v>2.174</v>
      </c>
      <c r="H38" s="33">
        <f t="shared" si="4"/>
        <v>2.6088</v>
      </c>
      <c r="I38" s="33">
        <f t="shared" si="5"/>
        <v>3.0436</v>
      </c>
      <c r="J38" s="33">
        <f t="shared" si="6"/>
        <v>3.4784</v>
      </c>
      <c r="K38" s="33">
        <f t="shared" si="7"/>
        <v>3.9132000000000002</v>
      </c>
      <c r="L38" s="33">
        <f t="shared" si="8"/>
        <v>4.348</v>
      </c>
      <c r="O38" s="66"/>
    </row>
    <row r="39" spans="1:15" s="22" customFormat="1" ht="15.75">
      <c r="A39" s="31">
        <v>23</v>
      </c>
      <c r="B39" s="30" t="s">
        <v>66</v>
      </c>
      <c r="C39" s="62">
        <v>1.4124</v>
      </c>
      <c r="D39" s="33">
        <f t="shared" si="0"/>
        <v>2.8248</v>
      </c>
      <c r="E39" s="33">
        <f t="shared" si="1"/>
        <v>4.2372000000000005</v>
      </c>
      <c r="F39" s="33">
        <f t="shared" si="2"/>
        <v>5.6496</v>
      </c>
      <c r="G39" s="33">
        <f t="shared" si="3"/>
        <v>7.062</v>
      </c>
      <c r="H39" s="33">
        <f t="shared" si="4"/>
        <v>8.474400000000001</v>
      </c>
      <c r="I39" s="33">
        <f t="shared" si="5"/>
        <v>9.886800000000001</v>
      </c>
      <c r="J39" s="33">
        <f t="shared" si="6"/>
        <v>11.2992</v>
      </c>
      <c r="K39" s="33">
        <f t="shared" si="7"/>
        <v>12.7116</v>
      </c>
      <c r="L39" s="33">
        <f t="shared" si="8"/>
        <v>14.124</v>
      </c>
      <c r="O39" s="66"/>
    </row>
    <row r="40" spans="1:15" s="22" customFormat="1" ht="31.5">
      <c r="A40" s="31">
        <v>24</v>
      </c>
      <c r="B40" s="30" t="s">
        <v>67</v>
      </c>
      <c r="C40" s="62">
        <v>0.3267</v>
      </c>
      <c r="D40" s="33">
        <f t="shared" si="0"/>
        <v>0.6534</v>
      </c>
      <c r="E40" s="33">
        <f t="shared" si="1"/>
        <v>0.9801</v>
      </c>
      <c r="F40" s="33">
        <f t="shared" si="2"/>
        <v>1.3068</v>
      </c>
      <c r="G40" s="33">
        <f t="shared" si="3"/>
        <v>1.6335</v>
      </c>
      <c r="H40" s="33">
        <f t="shared" si="4"/>
        <v>1.9602</v>
      </c>
      <c r="I40" s="33">
        <f t="shared" si="5"/>
        <v>2.2869</v>
      </c>
      <c r="J40" s="33">
        <f t="shared" si="6"/>
        <v>2.6136</v>
      </c>
      <c r="K40" s="33">
        <f t="shared" si="7"/>
        <v>2.9402999999999997</v>
      </c>
      <c r="L40" s="33">
        <f t="shared" si="8"/>
        <v>3.2669999999999995</v>
      </c>
      <c r="O40" s="66"/>
    </row>
    <row r="41" spans="1:15" s="22" customFormat="1" ht="15.75">
      <c r="A41" s="31">
        <v>25</v>
      </c>
      <c r="B41" s="30" t="s">
        <v>68</v>
      </c>
      <c r="C41" s="62">
        <v>0.2635</v>
      </c>
      <c r="D41" s="33">
        <f t="shared" si="0"/>
        <v>0.527</v>
      </c>
      <c r="E41" s="33">
        <f t="shared" si="1"/>
        <v>0.7905</v>
      </c>
      <c r="F41" s="33">
        <f t="shared" si="2"/>
        <v>1.054</v>
      </c>
      <c r="G41" s="33">
        <f t="shared" si="3"/>
        <v>1.3175000000000001</v>
      </c>
      <c r="H41" s="33">
        <f t="shared" si="4"/>
        <v>1.5810000000000002</v>
      </c>
      <c r="I41" s="33">
        <f t="shared" si="5"/>
        <v>1.8445000000000003</v>
      </c>
      <c r="J41" s="33">
        <f t="shared" si="6"/>
        <v>2.108</v>
      </c>
      <c r="K41" s="33">
        <f t="shared" si="7"/>
        <v>2.3715</v>
      </c>
      <c r="L41" s="33">
        <f t="shared" si="8"/>
        <v>2.6350000000000002</v>
      </c>
      <c r="O41" s="66"/>
    </row>
    <row r="42" spans="1:15" s="22" customFormat="1" ht="15.75">
      <c r="A42" s="31">
        <v>26</v>
      </c>
      <c r="B42" s="30" t="s">
        <v>69</v>
      </c>
      <c r="C42" s="62">
        <v>0.8748</v>
      </c>
      <c r="D42" s="33">
        <f t="shared" si="0"/>
        <v>1.7496</v>
      </c>
      <c r="E42" s="33">
        <f t="shared" si="1"/>
        <v>2.6244</v>
      </c>
      <c r="F42" s="33">
        <f t="shared" si="2"/>
        <v>3.4992</v>
      </c>
      <c r="G42" s="33">
        <f t="shared" si="3"/>
        <v>4.3740000000000006</v>
      </c>
      <c r="H42" s="33">
        <f t="shared" si="4"/>
        <v>5.248800000000001</v>
      </c>
      <c r="I42" s="33">
        <f t="shared" si="5"/>
        <v>6.1236000000000015</v>
      </c>
      <c r="J42" s="33">
        <f t="shared" si="6"/>
        <v>6.998400000000002</v>
      </c>
      <c r="K42" s="33">
        <f t="shared" si="7"/>
        <v>7.873200000000002</v>
      </c>
      <c r="L42" s="33">
        <f t="shared" si="8"/>
        <v>8.748000000000003</v>
      </c>
      <c r="O42" s="66"/>
    </row>
    <row r="43" spans="1:15" s="22" customFormat="1" ht="15.75">
      <c r="A43" s="31">
        <v>27</v>
      </c>
      <c r="B43" s="30" t="s">
        <v>70</v>
      </c>
      <c r="C43" s="62">
        <v>1.66</v>
      </c>
      <c r="D43" s="33">
        <f t="shared" si="0"/>
        <v>3.32</v>
      </c>
      <c r="E43" s="33">
        <f t="shared" si="1"/>
        <v>4.9799999999999995</v>
      </c>
      <c r="F43" s="33">
        <f t="shared" si="2"/>
        <v>6.64</v>
      </c>
      <c r="G43" s="33">
        <f t="shared" si="3"/>
        <v>8.299999999999999</v>
      </c>
      <c r="H43" s="33">
        <f t="shared" si="4"/>
        <v>9.959999999999999</v>
      </c>
      <c r="I43" s="33">
        <f t="shared" si="5"/>
        <v>11.62</v>
      </c>
      <c r="J43" s="33">
        <f t="shared" si="6"/>
        <v>13.28</v>
      </c>
      <c r="K43" s="33">
        <f t="shared" si="7"/>
        <v>14.94</v>
      </c>
      <c r="L43" s="33">
        <f t="shared" si="8"/>
        <v>16.599999999999998</v>
      </c>
      <c r="O43" s="66"/>
    </row>
    <row r="44" spans="1:15" s="22" customFormat="1" ht="15.75">
      <c r="A44" s="31">
        <v>28</v>
      </c>
      <c r="B44" s="30" t="s">
        <v>71</v>
      </c>
      <c r="C44" s="62">
        <v>0.3613</v>
      </c>
      <c r="D44" s="33">
        <f t="shared" si="0"/>
        <v>0.7226</v>
      </c>
      <c r="E44" s="33">
        <f t="shared" si="1"/>
        <v>1.0839</v>
      </c>
      <c r="F44" s="33">
        <f t="shared" si="2"/>
        <v>1.4452</v>
      </c>
      <c r="G44" s="33">
        <f t="shared" si="3"/>
        <v>1.8065</v>
      </c>
      <c r="H44" s="33">
        <f t="shared" si="4"/>
        <v>2.1678</v>
      </c>
      <c r="I44" s="33">
        <f t="shared" si="5"/>
        <v>2.5291</v>
      </c>
      <c r="J44" s="33">
        <f t="shared" si="6"/>
        <v>2.8904</v>
      </c>
      <c r="K44" s="33">
        <f t="shared" si="7"/>
        <v>3.2517</v>
      </c>
      <c r="L44" s="33">
        <f t="shared" si="8"/>
        <v>3.613</v>
      </c>
      <c r="O44" s="67"/>
    </row>
    <row r="45" spans="1:15" s="22" customFormat="1" ht="15.75">
      <c r="A45" s="31">
        <v>29</v>
      </c>
      <c r="B45" s="30" t="s">
        <v>72</v>
      </c>
      <c r="C45" s="62">
        <v>0.6192</v>
      </c>
      <c r="D45" s="33">
        <f t="shared" si="0"/>
        <v>1.2384</v>
      </c>
      <c r="E45" s="33">
        <f t="shared" si="1"/>
        <v>1.8576</v>
      </c>
      <c r="F45" s="33">
        <f t="shared" si="2"/>
        <v>2.4768</v>
      </c>
      <c r="G45" s="33">
        <f t="shared" si="3"/>
        <v>3.096</v>
      </c>
      <c r="H45" s="33">
        <f t="shared" si="4"/>
        <v>3.7152000000000003</v>
      </c>
      <c r="I45" s="33">
        <f t="shared" si="5"/>
        <v>4.3344000000000005</v>
      </c>
      <c r="J45" s="33">
        <f t="shared" si="6"/>
        <v>4.953600000000001</v>
      </c>
      <c r="K45" s="33">
        <f t="shared" si="7"/>
        <v>5.572800000000001</v>
      </c>
      <c r="L45" s="33">
        <f t="shared" si="8"/>
        <v>6.192000000000001</v>
      </c>
      <c r="O45" s="66"/>
    </row>
    <row r="46" spans="1:15" s="22" customFormat="1" ht="15.75">
      <c r="A46" s="31">
        <v>30</v>
      </c>
      <c r="B46" s="30" t="s">
        <v>73</v>
      </c>
      <c r="C46" s="62">
        <v>1.0092</v>
      </c>
      <c r="D46" s="33">
        <f t="shared" si="0"/>
        <v>2.0184</v>
      </c>
      <c r="E46" s="33">
        <f t="shared" si="1"/>
        <v>3.0276000000000005</v>
      </c>
      <c r="F46" s="33">
        <f t="shared" si="2"/>
        <v>4.0368</v>
      </c>
      <c r="G46" s="33">
        <f t="shared" si="3"/>
        <v>5.046</v>
      </c>
      <c r="H46" s="33">
        <f t="shared" si="4"/>
        <v>6.0552</v>
      </c>
      <c r="I46" s="33">
        <f t="shared" si="5"/>
        <v>7.0644</v>
      </c>
      <c r="J46" s="33">
        <f t="shared" si="6"/>
        <v>8.0736</v>
      </c>
      <c r="K46" s="33">
        <f t="shared" si="7"/>
        <v>9.0828</v>
      </c>
      <c r="L46" s="33">
        <f t="shared" si="8"/>
        <v>10.092</v>
      </c>
      <c r="O46" s="66"/>
    </row>
    <row r="47" spans="1:15" s="22" customFormat="1" ht="15.75">
      <c r="A47" s="31">
        <v>31</v>
      </c>
      <c r="B47" s="30" t="s">
        <v>74</v>
      </c>
      <c r="C47" s="62">
        <v>0.7905</v>
      </c>
      <c r="D47" s="33">
        <f t="shared" si="0"/>
        <v>1.581</v>
      </c>
      <c r="E47" s="33">
        <f t="shared" si="1"/>
        <v>2.3715</v>
      </c>
      <c r="F47" s="33">
        <f t="shared" si="2"/>
        <v>3.162</v>
      </c>
      <c r="G47" s="33">
        <f t="shared" si="3"/>
        <v>3.9524999999999997</v>
      </c>
      <c r="H47" s="33">
        <f t="shared" si="4"/>
        <v>4.742999999999999</v>
      </c>
      <c r="I47" s="33">
        <f t="shared" si="5"/>
        <v>5.533499999999999</v>
      </c>
      <c r="J47" s="33">
        <f t="shared" si="6"/>
        <v>6.323999999999999</v>
      </c>
      <c r="K47" s="33">
        <f t="shared" si="7"/>
        <v>7.114499999999999</v>
      </c>
      <c r="L47" s="33">
        <f t="shared" si="8"/>
        <v>7.9049999999999985</v>
      </c>
      <c r="O47" s="66"/>
    </row>
    <row r="48" spans="1:15" s="22" customFormat="1" ht="15.75">
      <c r="A48" s="31">
        <v>32</v>
      </c>
      <c r="B48" s="30" t="s">
        <v>75</v>
      </c>
      <c r="C48" s="62">
        <v>0.2635</v>
      </c>
      <c r="D48" s="33">
        <f t="shared" si="0"/>
        <v>0.527</v>
      </c>
      <c r="E48" s="33">
        <f t="shared" si="1"/>
        <v>0.7905</v>
      </c>
      <c r="F48" s="33">
        <f t="shared" si="2"/>
        <v>1.054</v>
      </c>
      <c r="G48" s="33">
        <f t="shared" si="3"/>
        <v>1.3175000000000001</v>
      </c>
      <c r="H48" s="33">
        <f t="shared" si="4"/>
        <v>1.5810000000000002</v>
      </c>
      <c r="I48" s="33">
        <f t="shared" si="5"/>
        <v>1.8445000000000003</v>
      </c>
      <c r="J48" s="33">
        <f t="shared" si="6"/>
        <v>2.108</v>
      </c>
      <c r="K48" s="33">
        <f t="shared" si="7"/>
        <v>2.3715</v>
      </c>
      <c r="L48" s="33">
        <f t="shared" si="8"/>
        <v>2.6350000000000002</v>
      </c>
      <c r="O48" s="66"/>
    </row>
    <row r="49" spans="1:15" s="22" customFormat="1" ht="15.75">
      <c r="A49" s="31">
        <v>33</v>
      </c>
      <c r="B49" s="30" t="s">
        <v>76</v>
      </c>
      <c r="C49" s="62">
        <v>0.4585</v>
      </c>
      <c r="D49" s="33">
        <f t="shared" si="0"/>
        <v>0.917</v>
      </c>
      <c r="E49" s="33">
        <f t="shared" si="1"/>
        <v>1.3755000000000002</v>
      </c>
      <c r="F49" s="33">
        <f t="shared" si="2"/>
        <v>1.834</v>
      </c>
      <c r="G49" s="33">
        <f t="shared" si="3"/>
        <v>2.2925</v>
      </c>
      <c r="H49" s="33">
        <f t="shared" si="4"/>
        <v>2.751</v>
      </c>
      <c r="I49" s="33">
        <f t="shared" si="5"/>
        <v>3.2095</v>
      </c>
      <c r="J49" s="33">
        <f t="shared" si="6"/>
        <v>3.6679999999999997</v>
      </c>
      <c r="K49" s="33">
        <f t="shared" si="7"/>
        <v>4.1265</v>
      </c>
      <c r="L49" s="33">
        <f t="shared" si="8"/>
        <v>4.585</v>
      </c>
      <c r="O49" s="66"/>
    </row>
    <row r="50" spans="1:15" s="22" customFormat="1" ht="15.75">
      <c r="A50" s="31">
        <v>34</v>
      </c>
      <c r="B50" s="30" t="s">
        <v>77</v>
      </c>
      <c r="C50" s="62">
        <v>0.4034</v>
      </c>
      <c r="D50" s="33">
        <f t="shared" si="0"/>
        <v>0.8068</v>
      </c>
      <c r="E50" s="33">
        <f t="shared" si="1"/>
        <v>1.2102</v>
      </c>
      <c r="F50" s="33">
        <f t="shared" si="2"/>
        <v>1.6136</v>
      </c>
      <c r="G50" s="33">
        <f t="shared" si="3"/>
        <v>2.017</v>
      </c>
      <c r="H50" s="33">
        <f t="shared" si="4"/>
        <v>2.4204</v>
      </c>
      <c r="I50" s="33">
        <f t="shared" si="5"/>
        <v>2.8238</v>
      </c>
      <c r="J50" s="33">
        <f t="shared" si="6"/>
        <v>3.2272</v>
      </c>
      <c r="K50" s="33">
        <f t="shared" si="7"/>
        <v>3.6306</v>
      </c>
      <c r="L50" s="33">
        <f t="shared" si="8"/>
        <v>4.034</v>
      </c>
      <c r="O50" s="67"/>
    </row>
    <row r="51" spans="1:15" s="25" customFormat="1" ht="15.75">
      <c r="A51" s="87" t="s">
        <v>17</v>
      </c>
      <c r="B51" s="88"/>
      <c r="C51" s="50">
        <f aca="true" t="shared" si="9" ref="C51:L51">SUM(C16:C50)</f>
        <v>24.583920000000006</v>
      </c>
      <c r="D51" s="50">
        <f t="shared" si="9"/>
        <v>49.16784000000001</v>
      </c>
      <c r="E51" s="50">
        <f t="shared" si="9"/>
        <v>73.75176000000002</v>
      </c>
      <c r="F51" s="50">
        <f t="shared" si="9"/>
        <v>98.33568000000002</v>
      </c>
      <c r="G51" s="50">
        <f t="shared" si="9"/>
        <v>122.91960000000002</v>
      </c>
      <c r="H51" s="50">
        <f t="shared" si="9"/>
        <v>147.50352000000004</v>
      </c>
      <c r="I51" s="50">
        <f t="shared" si="9"/>
        <v>172.08744</v>
      </c>
      <c r="J51" s="50">
        <f t="shared" si="9"/>
        <v>196.67136000000005</v>
      </c>
      <c r="K51" s="50">
        <f t="shared" si="9"/>
        <v>221.25527999999997</v>
      </c>
      <c r="L51" s="50">
        <f t="shared" si="9"/>
        <v>245.83920000000003</v>
      </c>
      <c r="O51" s="68"/>
    </row>
    <row r="52" spans="1:15" s="11" customFormat="1" ht="15.75">
      <c r="A52" s="34"/>
      <c r="B52" s="35" t="s">
        <v>16</v>
      </c>
      <c r="C52" s="36"/>
      <c r="D52" s="37"/>
      <c r="E52" s="37"/>
      <c r="F52" s="37"/>
      <c r="G52" s="37"/>
      <c r="H52" s="37"/>
      <c r="I52" s="37"/>
      <c r="J52" s="37"/>
      <c r="K52" s="37"/>
      <c r="L52" s="37"/>
      <c r="O52" s="22"/>
    </row>
    <row r="53" spans="1:15" s="38" customFormat="1" ht="15.75">
      <c r="A53" s="34"/>
      <c r="B53" s="84" t="s">
        <v>18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O53" s="22"/>
    </row>
    <row r="54" spans="1:15" s="38" customFormat="1" ht="15.75">
      <c r="A54" s="39"/>
      <c r="B54" s="85" t="s">
        <v>19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O54" s="22"/>
    </row>
    <row r="55" spans="2:15" ht="15.75">
      <c r="B55" s="7"/>
      <c r="C55" s="9"/>
      <c r="D55" s="9"/>
      <c r="E55" s="9"/>
      <c r="F55" s="9"/>
      <c r="G55" s="9"/>
      <c r="H55" s="9"/>
      <c r="I55" s="9"/>
      <c r="J55" s="9"/>
      <c r="K55" s="9"/>
      <c r="L55" s="9"/>
      <c r="O55" s="22"/>
    </row>
    <row r="56" spans="1:15" s="71" customFormat="1" ht="15.75">
      <c r="A56" s="21" t="s">
        <v>106</v>
      </c>
      <c r="B56" s="73"/>
      <c r="C56" s="74"/>
      <c r="D56" s="74"/>
      <c r="E56" s="74"/>
      <c r="F56" s="74"/>
      <c r="G56" s="74"/>
      <c r="H56" s="74"/>
      <c r="I56" s="74"/>
      <c r="J56" s="94" t="s">
        <v>45</v>
      </c>
      <c r="K56" s="94"/>
      <c r="L56" s="74"/>
      <c r="O56" s="72"/>
    </row>
    <row r="57" ht="15.75">
      <c r="O57" s="22"/>
    </row>
    <row r="58" ht="15.75">
      <c r="O58" s="22"/>
    </row>
    <row r="59" ht="15.75">
      <c r="O59" s="22"/>
    </row>
    <row r="60" ht="15.75">
      <c r="O60" s="22"/>
    </row>
    <row r="61" ht="15.75">
      <c r="O61" s="22"/>
    </row>
    <row r="62" ht="15.75">
      <c r="O62" s="22"/>
    </row>
    <row r="63" ht="15.75">
      <c r="O63" s="22"/>
    </row>
    <row r="64" ht="15.75">
      <c r="O64" s="22"/>
    </row>
    <row r="65" ht="15.75">
      <c r="O65" s="22"/>
    </row>
    <row r="66" ht="15.75">
      <c r="O66" s="22"/>
    </row>
    <row r="67" ht="15.75">
      <c r="O67" s="22"/>
    </row>
    <row r="68" ht="15.75">
      <c r="O68" s="22"/>
    </row>
    <row r="69" ht="15.75">
      <c r="O69" s="22"/>
    </row>
    <row r="70" ht="15.75">
      <c r="O70" s="22"/>
    </row>
    <row r="71" ht="15.75">
      <c r="O71" s="22"/>
    </row>
    <row r="72" ht="15.75">
      <c r="O72" s="22"/>
    </row>
    <row r="73" ht="15.75">
      <c r="O73" s="22"/>
    </row>
    <row r="74" ht="15.75">
      <c r="O74" s="22"/>
    </row>
    <row r="75" ht="15.75">
      <c r="O75" s="22"/>
    </row>
    <row r="76" ht="15.75">
      <c r="O76" s="22"/>
    </row>
    <row r="77" ht="15.75">
      <c r="O77" s="22"/>
    </row>
    <row r="78" ht="15.75">
      <c r="O78" s="22"/>
    </row>
    <row r="79" ht="15.75">
      <c r="O79" s="22"/>
    </row>
    <row r="80" ht="15.75">
      <c r="O80" s="22"/>
    </row>
    <row r="81" ht="15.75">
      <c r="O81" s="22"/>
    </row>
    <row r="82" ht="15.75">
      <c r="O82" s="22"/>
    </row>
    <row r="83" ht="15.75">
      <c r="O83" s="22"/>
    </row>
    <row r="84" ht="15.75">
      <c r="O84" s="22"/>
    </row>
    <row r="85" ht="12.75">
      <c r="O85" s="25"/>
    </row>
    <row r="86" ht="12.75">
      <c r="O86" s="25"/>
    </row>
    <row r="87" ht="15.75">
      <c r="O87" s="11"/>
    </row>
    <row r="88" ht="12.75">
      <c r="O88" s="38"/>
    </row>
    <row r="89" ht="12.75">
      <c r="O89" s="38"/>
    </row>
  </sheetData>
  <sheetProtection/>
  <mergeCells count="10">
    <mergeCell ref="J56:K56"/>
    <mergeCell ref="A30:A31"/>
    <mergeCell ref="B53:L53"/>
    <mergeCell ref="B54:L54"/>
    <mergeCell ref="A51:B51"/>
    <mergeCell ref="B9:L9"/>
    <mergeCell ref="A12:A14"/>
    <mergeCell ref="B12:B14"/>
    <mergeCell ref="C12:L13"/>
    <mergeCell ref="B30:B31"/>
  </mergeCells>
  <printOptions horizontalCentered="1"/>
  <pageMargins left="0.3937007874015748" right="0.2755905511811024" top="0.2755905511811024" bottom="0.11811023622047245" header="0.4330708661417323" footer="0.35433070866141736"/>
  <pageSetup fitToHeight="0" fitToWidth="1" horizontalDpi="600" verticalDpi="600" orientation="landscape" paperSize="9" scale="82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6"/>
  <sheetViews>
    <sheetView tabSelected="1" view="pageBreakPreview" zoomScale="80" zoomScaleSheetLayoutView="80" zoomScalePageLayoutView="0" workbookViewId="0" topLeftCell="A40">
      <selection activeCell="H17" sqref="H17"/>
    </sheetView>
  </sheetViews>
  <sheetFormatPr defaultColWidth="9.00390625" defaultRowHeight="12.75"/>
  <cols>
    <col min="1" max="1" width="5.625" style="1" customWidth="1"/>
    <col min="2" max="2" width="42.375" style="1" customWidth="1"/>
    <col min="3" max="3" width="27.625" style="1" customWidth="1"/>
    <col min="4" max="4" width="29.25390625" style="1" customWidth="1"/>
    <col min="5" max="5" width="13.625" style="1" customWidth="1"/>
    <col min="6" max="6" width="18.00390625" style="1" customWidth="1"/>
    <col min="7" max="8" width="10.375" style="1" customWidth="1"/>
    <col min="9" max="9" width="8.75390625" style="1" customWidth="1"/>
    <col min="10" max="10" width="10.875" style="1" customWidth="1"/>
    <col min="11" max="11" width="10.375" style="1" customWidth="1"/>
    <col min="12" max="12" width="10.00390625" style="1" customWidth="1"/>
    <col min="13" max="13" width="9.625" style="1" customWidth="1"/>
    <col min="14" max="14" width="9.875" style="1" customWidth="1"/>
    <col min="15" max="15" width="10.375" style="1" customWidth="1"/>
    <col min="16" max="16" width="11.875" style="1" customWidth="1"/>
    <col min="17" max="16384" width="9.125" style="1" customWidth="1"/>
  </cols>
  <sheetData>
    <row r="2" s="10" customFormat="1" ht="12.75">
      <c r="P2" s="29"/>
    </row>
    <row r="3" s="10" customFormat="1" ht="12.75">
      <c r="P3" s="29"/>
    </row>
    <row r="4" s="10" customFormat="1" ht="12.75">
      <c r="P4" s="29"/>
    </row>
    <row r="5" s="10" customFormat="1" ht="12.75">
      <c r="P5" s="29"/>
    </row>
    <row r="6" s="10" customFormat="1" ht="12.75">
      <c r="P6" s="29"/>
    </row>
    <row r="7" s="10" customFormat="1" ht="67.5" customHeight="1">
      <c r="P7" s="29"/>
    </row>
    <row r="8" s="10" customFormat="1" ht="12.75">
      <c r="P8" s="29"/>
    </row>
    <row r="9" s="10" customFormat="1" ht="12.75">
      <c r="P9" s="29"/>
    </row>
    <row r="10" spans="3:14" ht="15.75">
      <c r="C10" s="83" t="s">
        <v>182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3:8" ht="15.75">
      <c r="C11" s="3"/>
      <c r="D11" s="27" t="s">
        <v>14</v>
      </c>
      <c r="E11" s="53" t="s">
        <v>107</v>
      </c>
      <c r="H11" s="2"/>
    </row>
    <row r="13" spans="1:16" s="22" customFormat="1" ht="15.75">
      <c r="A13" s="98" t="s">
        <v>13</v>
      </c>
      <c r="B13" s="111" t="s">
        <v>25</v>
      </c>
      <c r="C13" s="98" t="s">
        <v>1</v>
      </c>
      <c r="D13" s="98" t="s">
        <v>27</v>
      </c>
      <c r="E13" s="91" t="s">
        <v>28</v>
      </c>
      <c r="F13" s="91" t="s">
        <v>20</v>
      </c>
      <c r="G13" s="98" t="s">
        <v>15</v>
      </c>
      <c r="H13" s="98"/>
      <c r="I13" s="98"/>
      <c r="J13" s="98"/>
      <c r="K13" s="98"/>
      <c r="L13" s="98"/>
      <c r="M13" s="98"/>
      <c r="N13" s="98"/>
      <c r="O13" s="98"/>
      <c r="P13" s="98"/>
    </row>
    <row r="14" spans="1:16" s="22" customFormat="1" ht="15.75">
      <c r="A14" s="98"/>
      <c r="B14" s="112"/>
      <c r="C14" s="98"/>
      <c r="D14" s="98"/>
      <c r="E14" s="97"/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1:16" s="22" customFormat="1" ht="15.75">
      <c r="A15" s="98"/>
      <c r="B15" s="113"/>
      <c r="C15" s="98"/>
      <c r="D15" s="98"/>
      <c r="E15" s="97"/>
      <c r="F15" s="97"/>
      <c r="G15" s="47" t="s">
        <v>2</v>
      </c>
      <c r="H15" s="47" t="s">
        <v>3</v>
      </c>
      <c r="I15" s="47" t="s">
        <v>4</v>
      </c>
      <c r="J15" s="47" t="s">
        <v>5</v>
      </c>
      <c r="K15" s="47" t="s">
        <v>6</v>
      </c>
      <c r="L15" s="47" t="s">
        <v>7</v>
      </c>
      <c r="M15" s="47" t="s">
        <v>8</v>
      </c>
      <c r="N15" s="47" t="s">
        <v>9</v>
      </c>
      <c r="O15" s="47" t="s">
        <v>10</v>
      </c>
      <c r="P15" s="47" t="s">
        <v>11</v>
      </c>
    </row>
    <row r="16" spans="1:16" s="28" customFormat="1" ht="15.75">
      <c r="A16" s="49">
        <v>1</v>
      </c>
      <c r="B16" s="49">
        <v>2</v>
      </c>
      <c r="C16" s="49">
        <v>3</v>
      </c>
      <c r="D16" s="48">
        <v>4</v>
      </c>
      <c r="E16" s="31">
        <v>5</v>
      </c>
      <c r="F16" s="31">
        <v>6</v>
      </c>
      <c r="G16" s="48">
        <v>7</v>
      </c>
      <c r="H16" s="48">
        <v>8</v>
      </c>
      <c r="I16" s="48">
        <v>9</v>
      </c>
      <c r="J16" s="48">
        <v>10</v>
      </c>
      <c r="K16" s="48">
        <v>11</v>
      </c>
      <c r="L16" s="48">
        <v>12</v>
      </c>
      <c r="M16" s="48">
        <v>13</v>
      </c>
      <c r="N16" s="48">
        <v>14</v>
      </c>
      <c r="O16" s="48">
        <v>15</v>
      </c>
      <c r="P16" s="48">
        <v>16</v>
      </c>
    </row>
    <row r="17" spans="1:16" s="28" customFormat="1" ht="20.25">
      <c r="A17" s="52">
        <v>1</v>
      </c>
      <c r="B17" s="79" t="s">
        <v>46</v>
      </c>
      <c r="C17" s="57" t="s">
        <v>35</v>
      </c>
      <c r="D17" s="30" t="s">
        <v>36</v>
      </c>
      <c r="E17" s="51" t="s">
        <v>37</v>
      </c>
      <c r="F17" s="58">
        <v>60</v>
      </c>
      <c r="G17" s="50"/>
      <c r="H17" s="50"/>
      <c r="I17" s="50"/>
      <c r="J17" s="50"/>
      <c r="K17" s="50"/>
      <c r="L17" s="50"/>
      <c r="M17" s="50"/>
      <c r="N17" s="100">
        <v>0.452</v>
      </c>
      <c r="O17" s="56"/>
      <c r="P17" s="56"/>
    </row>
    <row r="18" spans="1:16" s="28" customFormat="1" ht="20.25">
      <c r="A18" s="52">
        <v>2</v>
      </c>
      <c r="B18" s="93"/>
      <c r="C18" s="57" t="s">
        <v>38</v>
      </c>
      <c r="D18" s="30" t="s">
        <v>39</v>
      </c>
      <c r="E18" s="51" t="s">
        <v>37</v>
      </c>
      <c r="F18" s="58">
        <v>60</v>
      </c>
      <c r="G18" s="50"/>
      <c r="H18" s="50"/>
      <c r="I18" s="50"/>
      <c r="J18" s="50"/>
      <c r="K18" s="50"/>
      <c r="L18" s="50"/>
      <c r="M18" s="50"/>
      <c r="N18" s="100"/>
      <c r="O18" s="56"/>
      <c r="P18" s="56"/>
    </row>
    <row r="19" spans="1:16" s="28" customFormat="1" ht="20.25">
      <c r="A19" s="52">
        <v>3</v>
      </c>
      <c r="B19" s="93"/>
      <c r="C19" s="57" t="s">
        <v>40</v>
      </c>
      <c r="D19" s="30" t="s">
        <v>41</v>
      </c>
      <c r="E19" s="51" t="s">
        <v>37</v>
      </c>
      <c r="F19" s="58">
        <v>60</v>
      </c>
      <c r="G19" s="50"/>
      <c r="H19" s="50"/>
      <c r="I19" s="50"/>
      <c r="J19" s="50"/>
      <c r="K19" s="50"/>
      <c r="L19" s="50"/>
      <c r="M19" s="50"/>
      <c r="N19" s="100"/>
      <c r="O19" s="56"/>
      <c r="P19" s="56"/>
    </row>
    <row r="20" spans="1:16" s="28" customFormat="1" ht="20.25">
      <c r="A20" s="52">
        <v>4</v>
      </c>
      <c r="B20" s="80"/>
      <c r="C20" s="57" t="s">
        <v>42</v>
      </c>
      <c r="D20" s="30" t="s">
        <v>43</v>
      </c>
      <c r="E20" s="51" t="s">
        <v>37</v>
      </c>
      <c r="F20" s="58">
        <v>60</v>
      </c>
      <c r="G20" s="50"/>
      <c r="H20" s="50"/>
      <c r="I20" s="50"/>
      <c r="J20" s="50"/>
      <c r="K20" s="50"/>
      <c r="L20" s="50"/>
      <c r="M20" s="50"/>
      <c r="N20" s="100"/>
      <c r="O20" s="56"/>
      <c r="P20" s="56"/>
    </row>
    <row r="21" spans="1:16" s="28" customFormat="1" ht="31.5">
      <c r="A21" s="52">
        <v>5</v>
      </c>
      <c r="B21" s="30" t="s">
        <v>44</v>
      </c>
      <c r="C21" s="57" t="s">
        <v>110</v>
      </c>
      <c r="D21" s="30" t="s">
        <v>135</v>
      </c>
      <c r="E21" s="51" t="s">
        <v>180</v>
      </c>
      <c r="F21" s="58">
        <v>20</v>
      </c>
      <c r="G21" s="75"/>
      <c r="H21" s="75"/>
      <c r="I21" s="75"/>
      <c r="J21" s="75"/>
      <c r="K21" s="75">
        <v>0.45</v>
      </c>
      <c r="L21" s="75"/>
      <c r="M21" s="75"/>
      <c r="N21" s="75"/>
      <c r="O21" s="76"/>
      <c r="P21" s="76"/>
    </row>
    <row r="22" spans="1:16" s="28" customFormat="1" ht="20.25">
      <c r="A22" s="52">
        <v>6</v>
      </c>
      <c r="B22" s="30" t="s">
        <v>47</v>
      </c>
      <c r="C22" s="57" t="s">
        <v>137</v>
      </c>
      <c r="D22" s="30" t="s">
        <v>138</v>
      </c>
      <c r="E22" s="51" t="s">
        <v>180</v>
      </c>
      <c r="F22" s="58">
        <v>5</v>
      </c>
      <c r="G22" s="75"/>
      <c r="H22" s="75">
        <v>0.156</v>
      </c>
      <c r="I22" s="75"/>
      <c r="J22" s="75"/>
      <c r="K22" s="75"/>
      <c r="L22" s="75"/>
      <c r="M22" s="75"/>
      <c r="N22" s="75"/>
      <c r="O22" s="76"/>
      <c r="P22" s="76"/>
    </row>
    <row r="23" spans="1:16" s="28" customFormat="1" ht="20.25">
      <c r="A23" s="52">
        <v>7</v>
      </c>
      <c r="B23" s="30" t="s">
        <v>48</v>
      </c>
      <c r="C23" s="57" t="s">
        <v>111</v>
      </c>
      <c r="D23" s="30" t="s">
        <v>142</v>
      </c>
      <c r="E23" s="51" t="s">
        <v>180</v>
      </c>
      <c r="F23" s="58">
        <v>20</v>
      </c>
      <c r="G23" s="75"/>
      <c r="H23" s="75"/>
      <c r="I23" s="75"/>
      <c r="J23" s="75"/>
      <c r="K23" s="75">
        <v>0.152</v>
      </c>
      <c r="L23" s="75"/>
      <c r="M23" s="75"/>
      <c r="N23" s="75"/>
      <c r="O23" s="76"/>
      <c r="P23" s="76"/>
    </row>
    <row r="24" spans="1:16" s="28" customFormat="1" ht="20.25">
      <c r="A24" s="52">
        <v>8</v>
      </c>
      <c r="B24" s="30" t="s">
        <v>49</v>
      </c>
      <c r="C24" s="57" t="s">
        <v>112</v>
      </c>
      <c r="D24" s="30" t="s">
        <v>145</v>
      </c>
      <c r="E24" s="51" t="s">
        <v>180</v>
      </c>
      <c r="F24" s="58">
        <v>20</v>
      </c>
      <c r="G24" s="75"/>
      <c r="H24" s="75"/>
      <c r="I24" s="75"/>
      <c r="J24" s="75"/>
      <c r="K24" s="75">
        <v>0.5</v>
      </c>
      <c r="L24" s="75"/>
      <c r="M24" s="75"/>
      <c r="N24" s="75"/>
      <c r="O24" s="76"/>
      <c r="P24" s="76"/>
    </row>
    <row r="25" spans="1:16" s="28" customFormat="1" ht="20.25">
      <c r="A25" s="52">
        <v>9</v>
      </c>
      <c r="B25" s="30" t="s">
        <v>50</v>
      </c>
      <c r="C25" s="57" t="s">
        <v>143</v>
      </c>
      <c r="D25" s="30" t="s">
        <v>146</v>
      </c>
      <c r="E25" s="51" t="s">
        <v>180</v>
      </c>
      <c r="F25" s="58">
        <v>5</v>
      </c>
      <c r="G25" s="75"/>
      <c r="H25" s="75">
        <v>0.1</v>
      </c>
      <c r="I25" s="75"/>
      <c r="J25" s="75"/>
      <c r="K25" s="75"/>
      <c r="L25" s="75"/>
      <c r="M25" s="75"/>
      <c r="N25" s="75"/>
      <c r="O25" s="76"/>
      <c r="P25" s="76"/>
    </row>
    <row r="26" spans="1:16" s="28" customFormat="1" ht="20.25">
      <c r="A26" s="52">
        <v>10</v>
      </c>
      <c r="B26" s="30" t="s">
        <v>51</v>
      </c>
      <c r="C26" s="57" t="s">
        <v>113</v>
      </c>
      <c r="D26" s="30" t="s">
        <v>147</v>
      </c>
      <c r="E26" s="51" t="s">
        <v>180</v>
      </c>
      <c r="F26" s="58">
        <v>60</v>
      </c>
      <c r="G26" s="75"/>
      <c r="H26" s="75"/>
      <c r="I26" s="75"/>
      <c r="J26" s="75"/>
      <c r="K26" s="75"/>
      <c r="L26" s="75"/>
      <c r="M26" s="75"/>
      <c r="N26" s="75">
        <v>0.1</v>
      </c>
      <c r="O26" s="76"/>
      <c r="P26" s="76"/>
    </row>
    <row r="27" spans="1:16" s="28" customFormat="1" ht="47.25">
      <c r="A27" s="52">
        <v>11</v>
      </c>
      <c r="B27" s="30" t="s">
        <v>52</v>
      </c>
      <c r="C27" s="57" t="s">
        <v>149</v>
      </c>
      <c r="D27" s="30" t="s">
        <v>150</v>
      </c>
      <c r="E27" s="51" t="s">
        <v>180</v>
      </c>
      <c r="F27" s="58">
        <v>20</v>
      </c>
      <c r="G27" s="75"/>
      <c r="H27" s="75"/>
      <c r="I27" s="75"/>
      <c r="J27" s="75"/>
      <c r="K27" s="75">
        <v>0.204</v>
      </c>
      <c r="L27" s="75"/>
      <c r="M27" s="75"/>
      <c r="N27" s="75"/>
      <c r="O27" s="76"/>
      <c r="P27" s="76"/>
    </row>
    <row r="28" spans="1:16" s="28" customFormat="1" ht="20.25">
      <c r="A28" s="52">
        <v>12</v>
      </c>
      <c r="B28" s="30" t="s">
        <v>78</v>
      </c>
      <c r="C28" s="57" t="s">
        <v>151</v>
      </c>
      <c r="D28" s="30" t="s">
        <v>153</v>
      </c>
      <c r="E28" s="51" t="s">
        <v>180</v>
      </c>
      <c r="F28" s="58">
        <v>20</v>
      </c>
      <c r="G28" s="75"/>
      <c r="H28" s="75"/>
      <c r="I28" s="75"/>
      <c r="J28" s="75"/>
      <c r="K28" s="75"/>
      <c r="L28" s="75">
        <v>0.086</v>
      </c>
      <c r="M28" s="75"/>
      <c r="N28" s="75"/>
      <c r="O28" s="76"/>
      <c r="P28" s="76"/>
    </row>
    <row r="29" spans="1:16" s="28" customFormat="1" ht="20.25">
      <c r="A29" s="52">
        <v>13</v>
      </c>
      <c r="B29" s="30" t="s">
        <v>53</v>
      </c>
      <c r="C29" s="57" t="s">
        <v>114</v>
      </c>
      <c r="D29" s="30" t="s">
        <v>136</v>
      </c>
      <c r="E29" s="51" t="s">
        <v>180</v>
      </c>
      <c r="F29" s="58">
        <v>20</v>
      </c>
      <c r="G29" s="75"/>
      <c r="H29" s="75"/>
      <c r="I29" s="75"/>
      <c r="J29" s="75"/>
      <c r="K29" s="75"/>
      <c r="L29" s="75">
        <v>0.25</v>
      </c>
      <c r="M29" s="75"/>
      <c r="N29" s="75"/>
      <c r="O29" s="76"/>
      <c r="P29" s="76"/>
    </row>
    <row r="30" spans="1:16" s="28" customFormat="1" ht="20.25">
      <c r="A30" s="52">
        <v>14</v>
      </c>
      <c r="B30" s="30" t="s">
        <v>54</v>
      </c>
      <c r="C30" s="57" t="s">
        <v>155</v>
      </c>
      <c r="D30" s="30" t="s">
        <v>142</v>
      </c>
      <c r="E30" s="51" t="s">
        <v>180</v>
      </c>
      <c r="F30" s="58">
        <v>60</v>
      </c>
      <c r="G30" s="75"/>
      <c r="H30" s="75"/>
      <c r="I30" s="75"/>
      <c r="J30" s="75"/>
      <c r="K30" s="75"/>
      <c r="L30" s="75"/>
      <c r="M30" s="75"/>
      <c r="N30" s="75">
        <v>0.4</v>
      </c>
      <c r="O30" s="76"/>
      <c r="P30" s="76"/>
    </row>
    <row r="31" spans="1:16" s="28" customFormat="1" ht="20.25">
      <c r="A31" s="52">
        <v>15</v>
      </c>
      <c r="B31" s="30" t="s">
        <v>55</v>
      </c>
      <c r="C31" s="57" t="s">
        <v>115</v>
      </c>
      <c r="D31" s="30" t="s">
        <v>156</v>
      </c>
      <c r="E31" s="51" t="s">
        <v>180</v>
      </c>
      <c r="F31" s="58">
        <v>5</v>
      </c>
      <c r="G31" s="75"/>
      <c r="H31" s="75">
        <v>0.25</v>
      </c>
      <c r="I31" s="40"/>
      <c r="J31" s="75"/>
      <c r="K31" s="75"/>
      <c r="L31" s="75"/>
      <c r="M31" s="75"/>
      <c r="N31" s="75"/>
      <c r="O31" s="76"/>
      <c r="P31" s="76"/>
    </row>
    <row r="32" spans="1:16" s="28" customFormat="1" ht="31.5">
      <c r="A32" s="52">
        <v>16</v>
      </c>
      <c r="B32" s="30" t="s">
        <v>56</v>
      </c>
      <c r="C32" s="57" t="s">
        <v>116</v>
      </c>
      <c r="D32" s="30" t="s">
        <v>157</v>
      </c>
      <c r="E32" s="51" t="s">
        <v>180</v>
      </c>
      <c r="F32" s="58">
        <v>5</v>
      </c>
      <c r="G32" s="75"/>
      <c r="H32" s="75">
        <v>0.28</v>
      </c>
      <c r="I32" s="40"/>
      <c r="J32" s="75"/>
      <c r="K32" s="75"/>
      <c r="L32" s="75"/>
      <c r="M32" s="75"/>
      <c r="N32" s="75"/>
      <c r="O32" s="76"/>
      <c r="P32" s="76"/>
    </row>
    <row r="33" spans="1:16" s="28" customFormat="1" ht="20.25">
      <c r="A33" s="52">
        <v>17</v>
      </c>
      <c r="B33" s="30" t="s">
        <v>57</v>
      </c>
      <c r="C33" s="57" t="s">
        <v>158</v>
      </c>
      <c r="D33" s="30" t="s">
        <v>159</v>
      </c>
      <c r="E33" s="51" t="s">
        <v>180</v>
      </c>
      <c r="F33" s="58">
        <v>20</v>
      </c>
      <c r="G33" s="75"/>
      <c r="H33" s="75"/>
      <c r="I33" s="75"/>
      <c r="J33" s="75"/>
      <c r="K33" s="75"/>
      <c r="L33" s="75">
        <v>0.12</v>
      </c>
      <c r="M33" s="75"/>
      <c r="N33" s="75"/>
      <c r="O33" s="76"/>
      <c r="P33" s="76"/>
    </row>
    <row r="34" spans="1:16" s="28" customFormat="1" ht="20.25">
      <c r="A34" s="52">
        <v>19</v>
      </c>
      <c r="B34" s="79" t="s">
        <v>58</v>
      </c>
      <c r="C34" s="57" t="s">
        <v>115</v>
      </c>
      <c r="D34" s="30" t="s">
        <v>160</v>
      </c>
      <c r="E34" s="51" t="s">
        <v>179</v>
      </c>
      <c r="F34" s="58">
        <v>5</v>
      </c>
      <c r="G34" s="75"/>
      <c r="H34" s="75"/>
      <c r="I34" s="75">
        <v>0.3784</v>
      </c>
      <c r="J34" s="75"/>
      <c r="K34" s="75"/>
      <c r="L34" s="75"/>
      <c r="M34" s="75"/>
      <c r="N34" s="75"/>
      <c r="O34" s="75"/>
      <c r="P34" s="76"/>
    </row>
    <row r="35" spans="1:16" s="28" customFormat="1" ht="20.25">
      <c r="A35" s="52">
        <v>20</v>
      </c>
      <c r="B35" s="80"/>
      <c r="C35" s="57" t="s">
        <v>117</v>
      </c>
      <c r="D35" s="30" t="s">
        <v>161</v>
      </c>
      <c r="E35" s="51" t="s">
        <v>180</v>
      </c>
      <c r="F35" s="58">
        <v>60</v>
      </c>
      <c r="G35" s="75"/>
      <c r="H35" s="75"/>
      <c r="I35" s="75"/>
      <c r="J35" s="75"/>
      <c r="K35" s="75"/>
      <c r="L35" s="75"/>
      <c r="M35" s="75"/>
      <c r="N35" s="75"/>
      <c r="O35" s="75">
        <v>0.45</v>
      </c>
      <c r="P35" s="76"/>
    </row>
    <row r="36" spans="1:16" s="28" customFormat="1" ht="20.25">
      <c r="A36" s="52">
        <v>21</v>
      </c>
      <c r="B36" s="30" t="s">
        <v>59</v>
      </c>
      <c r="C36" s="57" t="s">
        <v>118</v>
      </c>
      <c r="D36" s="30" t="s">
        <v>162</v>
      </c>
      <c r="E36" s="51" t="s">
        <v>180</v>
      </c>
      <c r="F36" s="58">
        <v>60</v>
      </c>
      <c r="G36" s="75"/>
      <c r="H36" s="75"/>
      <c r="I36" s="75"/>
      <c r="J36" s="75"/>
      <c r="K36" s="75"/>
      <c r="L36" s="75"/>
      <c r="M36" s="75"/>
      <c r="N36" s="75"/>
      <c r="O36" s="75">
        <v>0.2</v>
      </c>
      <c r="P36" s="76"/>
    </row>
    <row r="37" spans="1:16" s="28" customFormat="1" ht="20.25">
      <c r="A37" s="52">
        <v>22</v>
      </c>
      <c r="B37" s="30" t="s">
        <v>60</v>
      </c>
      <c r="C37" s="57" t="s">
        <v>119</v>
      </c>
      <c r="D37" s="30" t="s">
        <v>163</v>
      </c>
      <c r="E37" s="51" t="s">
        <v>180</v>
      </c>
      <c r="F37" s="58">
        <v>20</v>
      </c>
      <c r="G37" s="75"/>
      <c r="H37" s="75"/>
      <c r="I37" s="75"/>
      <c r="J37" s="75"/>
      <c r="K37" s="75"/>
      <c r="L37" s="75">
        <v>0.1</v>
      </c>
      <c r="M37" s="75"/>
      <c r="N37" s="75"/>
      <c r="O37" s="75"/>
      <c r="P37" s="76"/>
    </row>
    <row r="38" spans="1:16" s="28" customFormat="1" ht="20.25">
      <c r="A38" s="52">
        <v>23</v>
      </c>
      <c r="B38" s="30" t="s">
        <v>61</v>
      </c>
      <c r="C38" s="57" t="s">
        <v>120</v>
      </c>
      <c r="D38" s="30" t="s">
        <v>164</v>
      </c>
      <c r="E38" s="51" t="s">
        <v>180</v>
      </c>
      <c r="F38" s="58">
        <v>5</v>
      </c>
      <c r="G38" s="75"/>
      <c r="H38" s="75"/>
      <c r="I38" s="75">
        <v>0.12</v>
      </c>
      <c r="J38" s="75"/>
      <c r="K38" s="75"/>
      <c r="L38" s="75"/>
      <c r="M38" s="75"/>
      <c r="N38" s="75"/>
      <c r="O38" s="75"/>
      <c r="P38" s="76"/>
    </row>
    <row r="39" spans="1:16" s="28" customFormat="1" ht="20.25">
      <c r="A39" s="52">
        <v>24</v>
      </c>
      <c r="B39" s="30" t="s">
        <v>62</v>
      </c>
      <c r="C39" s="57" t="s">
        <v>121</v>
      </c>
      <c r="D39" s="30" t="s">
        <v>165</v>
      </c>
      <c r="E39" s="51" t="s">
        <v>180</v>
      </c>
      <c r="F39" s="58">
        <v>20</v>
      </c>
      <c r="G39" s="75"/>
      <c r="H39" s="75"/>
      <c r="I39" s="75"/>
      <c r="J39" s="75"/>
      <c r="K39" s="75"/>
      <c r="L39" s="75">
        <v>0.13</v>
      </c>
      <c r="M39" s="75"/>
      <c r="N39" s="75"/>
      <c r="O39" s="75"/>
      <c r="P39" s="76"/>
    </row>
    <row r="40" spans="1:16" s="28" customFormat="1" ht="20.25">
      <c r="A40" s="52">
        <v>25</v>
      </c>
      <c r="B40" s="30" t="s">
        <v>63</v>
      </c>
      <c r="C40" s="57" t="s">
        <v>122</v>
      </c>
      <c r="D40" s="30" t="s">
        <v>166</v>
      </c>
      <c r="E40" s="51" t="s">
        <v>180</v>
      </c>
      <c r="F40" s="58">
        <v>60</v>
      </c>
      <c r="G40" s="75"/>
      <c r="H40" s="75"/>
      <c r="I40" s="75"/>
      <c r="J40" s="75"/>
      <c r="K40" s="75"/>
      <c r="L40" s="75"/>
      <c r="M40" s="75"/>
      <c r="N40" s="75"/>
      <c r="O40" s="75">
        <v>0.12</v>
      </c>
      <c r="P40" s="76"/>
    </row>
    <row r="41" spans="1:16" s="28" customFormat="1" ht="15.75">
      <c r="A41" s="52">
        <v>26</v>
      </c>
      <c r="B41" s="30" t="s">
        <v>64</v>
      </c>
      <c r="C41" s="57" t="s">
        <v>123</v>
      </c>
      <c r="D41" s="30" t="s">
        <v>167</v>
      </c>
      <c r="E41" s="51" t="s">
        <v>180</v>
      </c>
      <c r="F41" s="58">
        <v>60</v>
      </c>
      <c r="G41" s="75"/>
      <c r="H41" s="75"/>
      <c r="I41" s="75"/>
      <c r="J41" s="75"/>
      <c r="K41" s="75"/>
      <c r="L41" s="75"/>
      <c r="M41" s="75"/>
      <c r="N41" s="75"/>
      <c r="O41" s="75"/>
      <c r="P41" s="75">
        <v>0.1944</v>
      </c>
    </row>
    <row r="42" spans="1:16" s="28" customFormat="1" ht="20.25">
      <c r="A42" s="52">
        <v>27</v>
      </c>
      <c r="B42" s="30" t="s">
        <v>65</v>
      </c>
      <c r="C42" s="57" t="s">
        <v>124</v>
      </c>
      <c r="D42" s="30" t="s">
        <v>150</v>
      </c>
      <c r="E42" s="51" t="s">
        <v>180</v>
      </c>
      <c r="F42" s="58">
        <v>20</v>
      </c>
      <c r="G42" s="75"/>
      <c r="H42" s="75"/>
      <c r="I42" s="75"/>
      <c r="J42" s="75"/>
      <c r="K42" s="75"/>
      <c r="L42" s="75"/>
      <c r="M42" s="75">
        <v>0.165</v>
      </c>
      <c r="N42" s="75"/>
      <c r="O42" s="75"/>
      <c r="P42" s="76"/>
    </row>
    <row r="43" spans="1:16" s="28" customFormat="1" ht="20.25">
      <c r="A43" s="52">
        <v>28</v>
      </c>
      <c r="B43" s="30" t="s">
        <v>66</v>
      </c>
      <c r="C43" s="57" t="s">
        <v>125</v>
      </c>
      <c r="D43" s="30" t="s">
        <v>147</v>
      </c>
      <c r="E43" s="51" t="s">
        <v>180</v>
      </c>
      <c r="F43" s="58">
        <v>20</v>
      </c>
      <c r="G43" s="75"/>
      <c r="H43" s="75"/>
      <c r="I43" s="75"/>
      <c r="J43" s="75"/>
      <c r="K43" s="75"/>
      <c r="L43" s="75"/>
      <c r="M43" s="75">
        <v>0.536</v>
      </c>
      <c r="N43" s="75"/>
      <c r="O43" s="75"/>
      <c r="P43" s="76"/>
    </row>
    <row r="44" spans="1:16" s="28" customFormat="1" ht="31.5">
      <c r="A44" s="52">
        <v>29</v>
      </c>
      <c r="B44" s="30" t="s">
        <v>67</v>
      </c>
      <c r="C44" s="57" t="s">
        <v>123</v>
      </c>
      <c r="D44" s="30" t="s">
        <v>168</v>
      </c>
      <c r="E44" s="51" t="s">
        <v>180</v>
      </c>
      <c r="F44" s="58">
        <v>5</v>
      </c>
      <c r="G44" s="75"/>
      <c r="H44" s="75"/>
      <c r="I44" s="75">
        <v>0.124</v>
      </c>
      <c r="J44" s="75"/>
      <c r="K44" s="75"/>
      <c r="L44" s="75"/>
      <c r="M44" s="75"/>
      <c r="N44" s="75"/>
      <c r="O44" s="75"/>
      <c r="P44" s="76"/>
    </row>
    <row r="45" spans="1:16" s="28" customFormat="1" ht="20.25">
      <c r="A45" s="52">
        <v>30</v>
      </c>
      <c r="B45" s="30" t="s">
        <v>68</v>
      </c>
      <c r="C45" s="57" t="s">
        <v>126</v>
      </c>
      <c r="D45" s="30" t="s">
        <v>169</v>
      </c>
      <c r="E45" s="51" t="s">
        <v>180</v>
      </c>
      <c r="F45" s="58">
        <v>20</v>
      </c>
      <c r="G45" s="75"/>
      <c r="H45" s="75"/>
      <c r="I45" s="75"/>
      <c r="J45" s="75"/>
      <c r="K45" s="75"/>
      <c r="L45" s="75"/>
      <c r="M45" s="75">
        <v>0.1</v>
      </c>
      <c r="N45" s="75"/>
      <c r="O45" s="75"/>
      <c r="P45" s="76"/>
    </row>
    <row r="46" spans="1:16" s="28" customFormat="1" ht="15.75">
      <c r="A46" s="52">
        <v>31</v>
      </c>
      <c r="B46" s="30" t="s">
        <v>69</v>
      </c>
      <c r="C46" s="57" t="s">
        <v>127</v>
      </c>
      <c r="D46" s="30" t="s">
        <v>170</v>
      </c>
      <c r="E46" s="51" t="s">
        <v>180</v>
      </c>
      <c r="F46" s="58">
        <v>60</v>
      </c>
      <c r="G46" s="75"/>
      <c r="H46" s="75"/>
      <c r="I46" s="75"/>
      <c r="J46" s="75"/>
      <c r="K46" s="75"/>
      <c r="L46" s="75"/>
      <c r="M46" s="75"/>
      <c r="N46" s="75"/>
      <c r="O46" s="75"/>
      <c r="P46" s="75">
        <v>0.332</v>
      </c>
    </row>
    <row r="47" spans="1:16" s="28" customFormat="1" ht="20.25">
      <c r="A47" s="52">
        <v>32</v>
      </c>
      <c r="B47" s="30" t="s">
        <v>70</v>
      </c>
      <c r="C47" s="57" t="s">
        <v>128</v>
      </c>
      <c r="D47" s="30" t="s">
        <v>171</v>
      </c>
      <c r="E47" s="51" t="s">
        <v>180</v>
      </c>
      <c r="F47" s="58">
        <v>5</v>
      </c>
      <c r="G47" s="75"/>
      <c r="H47" s="75"/>
      <c r="I47" s="75"/>
      <c r="J47" s="75">
        <v>0.63</v>
      </c>
      <c r="K47" s="75"/>
      <c r="L47" s="75"/>
      <c r="M47" s="75"/>
      <c r="N47" s="75"/>
      <c r="O47" s="75"/>
      <c r="P47" s="76"/>
    </row>
    <row r="48" spans="1:16" s="28" customFormat="1" ht="20.25">
      <c r="A48" s="52">
        <v>33</v>
      </c>
      <c r="B48" s="30" t="s">
        <v>71</v>
      </c>
      <c r="C48" s="57" t="s">
        <v>130</v>
      </c>
      <c r="D48" s="30" t="s">
        <v>172</v>
      </c>
      <c r="E48" s="51" t="s">
        <v>180</v>
      </c>
      <c r="F48" s="58">
        <v>5</v>
      </c>
      <c r="G48" s="75"/>
      <c r="H48" s="75"/>
      <c r="I48" s="75"/>
      <c r="J48" s="75">
        <v>0.1371</v>
      </c>
      <c r="K48" s="75"/>
      <c r="L48" s="75"/>
      <c r="M48" s="75"/>
      <c r="N48" s="75"/>
      <c r="O48" s="75"/>
      <c r="P48" s="76"/>
    </row>
    <row r="49" spans="1:16" s="28" customFormat="1" ht="15.75">
      <c r="A49" s="52">
        <v>34</v>
      </c>
      <c r="B49" s="30" t="s">
        <v>72</v>
      </c>
      <c r="C49" s="57" t="s">
        <v>131</v>
      </c>
      <c r="D49" s="30" t="s">
        <v>136</v>
      </c>
      <c r="E49" s="51" t="s">
        <v>180</v>
      </c>
      <c r="F49" s="58">
        <v>60</v>
      </c>
      <c r="G49" s="75"/>
      <c r="H49" s="75"/>
      <c r="I49" s="75"/>
      <c r="J49" s="75"/>
      <c r="K49" s="75"/>
      <c r="L49" s="75"/>
      <c r="M49" s="75"/>
      <c r="N49" s="75"/>
      <c r="O49" s="75"/>
      <c r="P49" s="75">
        <v>0.235</v>
      </c>
    </row>
    <row r="50" spans="1:16" s="28" customFormat="1" ht="20.25">
      <c r="A50" s="52">
        <v>35</v>
      </c>
      <c r="B50" s="30" t="s">
        <v>73</v>
      </c>
      <c r="C50" s="57" t="s">
        <v>129</v>
      </c>
      <c r="D50" s="30" t="s">
        <v>173</v>
      </c>
      <c r="E50" s="51" t="s">
        <v>180</v>
      </c>
      <c r="F50" s="58">
        <v>20</v>
      </c>
      <c r="G50" s="75"/>
      <c r="H50" s="75"/>
      <c r="I50" s="75"/>
      <c r="J50" s="75"/>
      <c r="K50" s="75"/>
      <c r="L50" s="75"/>
      <c r="M50" s="75">
        <v>0.383</v>
      </c>
      <c r="N50" s="75"/>
      <c r="O50" s="75"/>
      <c r="P50" s="76"/>
    </row>
    <row r="51" spans="1:16" s="28" customFormat="1" ht="20.25">
      <c r="A51" s="52">
        <v>36</v>
      </c>
      <c r="B51" s="30" t="s">
        <v>74</v>
      </c>
      <c r="C51" s="57" t="s">
        <v>132</v>
      </c>
      <c r="D51" s="30" t="s">
        <v>174</v>
      </c>
      <c r="E51" s="51" t="s">
        <v>180</v>
      </c>
      <c r="F51" s="58">
        <v>20</v>
      </c>
      <c r="G51" s="75"/>
      <c r="H51" s="75"/>
      <c r="I51" s="75"/>
      <c r="J51" s="75"/>
      <c r="K51" s="75">
        <v>0.3</v>
      </c>
      <c r="L51" s="75"/>
      <c r="M51" s="75"/>
      <c r="N51" s="75"/>
      <c r="O51" s="75"/>
      <c r="P51" s="76"/>
    </row>
    <row r="52" spans="1:16" s="28" customFormat="1" ht="15.75">
      <c r="A52" s="52">
        <v>37</v>
      </c>
      <c r="B52" s="30" t="s">
        <v>75</v>
      </c>
      <c r="C52" s="57" t="s">
        <v>133</v>
      </c>
      <c r="D52" s="54" t="s">
        <v>175</v>
      </c>
      <c r="E52" s="51" t="s">
        <v>180</v>
      </c>
      <c r="F52" s="55">
        <v>5</v>
      </c>
      <c r="G52" s="77"/>
      <c r="H52" s="77"/>
      <c r="I52" s="77"/>
      <c r="J52" s="62">
        <v>0.1</v>
      </c>
      <c r="K52" s="77"/>
      <c r="L52" s="77"/>
      <c r="M52" s="77"/>
      <c r="N52" s="77"/>
      <c r="O52" s="62"/>
      <c r="P52" s="77"/>
    </row>
    <row r="53" spans="1:16" s="28" customFormat="1" ht="15.75">
      <c r="A53" s="52">
        <v>38</v>
      </c>
      <c r="B53" s="30" t="s">
        <v>76</v>
      </c>
      <c r="C53" s="57" t="s">
        <v>134</v>
      </c>
      <c r="D53" s="54" t="s">
        <v>176</v>
      </c>
      <c r="E53" s="51" t="s">
        <v>180</v>
      </c>
      <c r="F53" s="55">
        <v>20</v>
      </c>
      <c r="G53" s="77"/>
      <c r="H53" s="77"/>
      <c r="I53" s="77"/>
      <c r="J53" s="77"/>
      <c r="K53" s="77"/>
      <c r="L53" s="75">
        <v>0.174</v>
      </c>
      <c r="M53" s="77"/>
      <c r="N53" s="77"/>
      <c r="O53" s="62"/>
      <c r="P53" s="77"/>
    </row>
    <row r="54" spans="1:16" s="28" customFormat="1" ht="15.75">
      <c r="A54" s="52">
        <v>39</v>
      </c>
      <c r="B54" s="30" t="s">
        <v>77</v>
      </c>
      <c r="C54" s="57" t="s">
        <v>177</v>
      </c>
      <c r="D54" s="32" t="s">
        <v>178</v>
      </c>
      <c r="E54" s="51" t="s">
        <v>180</v>
      </c>
      <c r="F54" s="31">
        <v>5</v>
      </c>
      <c r="G54" s="69"/>
      <c r="H54" s="69">
        <v>0.1531</v>
      </c>
      <c r="I54" s="69"/>
      <c r="J54" s="69"/>
      <c r="K54" s="69"/>
      <c r="L54" s="69"/>
      <c r="M54" s="78"/>
      <c r="N54" s="78"/>
      <c r="O54" s="69"/>
      <c r="P54" s="78"/>
    </row>
    <row r="55" spans="1:16" ht="15.75">
      <c r="A55" s="102" t="s">
        <v>31</v>
      </c>
      <c r="B55" s="103"/>
      <c r="C55" s="103"/>
      <c r="D55" s="103"/>
      <c r="E55" s="104"/>
      <c r="F55" s="30" t="s">
        <v>21</v>
      </c>
      <c r="G55" s="69"/>
      <c r="H55" s="69">
        <f>SUM(H17:H54)</f>
        <v>0.9391</v>
      </c>
      <c r="I55" s="69">
        <f>SUM(I17:I54)</f>
        <v>0.6224000000000001</v>
      </c>
      <c r="J55" s="69">
        <f>SUM(J17:J54)</f>
        <v>0.8671</v>
      </c>
      <c r="K55" s="75"/>
      <c r="L55" s="69"/>
      <c r="M55" s="69"/>
      <c r="N55" s="69"/>
      <c r="O55" s="69"/>
      <c r="P55" s="69"/>
    </row>
    <row r="56" spans="1:16" ht="15.75">
      <c r="A56" s="105"/>
      <c r="B56" s="106"/>
      <c r="C56" s="106"/>
      <c r="D56" s="106"/>
      <c r="E56" s="107"/>
      <c r="F56" s="30" t="s">
        <v>29</v>
      </c>
      <c r="G56" s="69"/>
      <c r="H56" s="69"/>
      <c r="I56" s="69"/>
      <c r="J56" s="69"/>
      <c r="K56" s="75">
        <f>SUM(K17:K55)</f>
        <v>1.6059999999999999</v>
      </c>
      <c r="L56" s="69">
        <f>SUM(L21:L55)</f>
        <v>0.8599999999999999</v>
      </c>
      <c r="M56" s="69">
        <f>SUM(M17:M55)</f>
        <v>1.1840000000000002</v>
      </c>
      <c r="N56" s="69"/>
      <c r="O56" s="69"/>
      <c r="P56" s="69"/>
    </row>
    <row r="57" spans="1:16" ht="15.75">
      <c r="A57" s="105"/>
      <c r="B57" s="106"/>
      <c r="C57" s="106"/>
      <c r="D57" s="106"/>
      <c r="E57" s="107"/>
      <c r="F57" s="30" t="s">
        <v>30</v>
      </c>
      <c r="G57" s="69"/>
      <c r="H57" s="69"/>
      <c r="I57" s="69"/>
      <c r="J57" s="69"/>
      <c r="K57" s="69"/>
      <c r="L57" s="69"/>
      <c r="M57" s="69"/>
      <c r="N57" s="69">
        <f>SUM(N17:N56)</f>
        <v>0.9520000000000001</v>
      </c>
      <c r="O57" s="69">
        <f>SUM(O17:O56)</f>
        <v>0.77</v>
      </c>
      <c r="P57" s="69">
        <f>SUM(P17:P56)</f>
        <v>0.7614</v>
      </c>
    </row>
    <row r="58" spans="1:16" ht="15.75">
      <c r="A58" s="105"/>
      <c r="B58" s="106"/>
      <c r="C58" s="106"/>
      <c r="D58" s="106"/>
      <c r="E58" s="107"/>
      <c r="F58" s="30" t="s">
        <v>22</v>
      </c>
      <c r="G58" s="40">
        <v>0</v>
      </c>
      <c r="H58" s="69">
        <f>H55</f>
        <v>0.9391</v>
      </c>
      <c r="I58" s="69">
        <f>I55+H55</f>
        <v>1.5615</v>
      </c>
      <c r="J58" s="69">
        <f>H55+I55+J55</f>
        <v>2.4286000000000003</v>
      </c>
      <c r="K58" s="69">
        <f>H55+I55+J55+K56</f>
        <v>4.0346</v>
      </c>
      <c r="L58" s="69">
        <f>H55+I55+J55+K56+L56</f>
        <v>4.8946000000000005</v>
      </c>
      <c r="M58" s="69">
        <f>H55+I55+J55+K56+L56+M56</f>
        <v>6.078600000000001</v>
      </c>
      <c r="N58" s="69">
        <f>H55+I55+J55+K56+L56+M56+N57</f>
        <v>7.030600000000001</v>
      </c>
      <c r="O58" s="41">
        <f>H55+I55+J55+K56+L56+M56+N57+O57</f>
        <v>7.800600000000001</v>
      </c>
      <c r="P58" s="69">
        <f>H55+I55+J55+K56+L56+M56+N57+O57+P57</f>
        <v>8.562000000000001</v>
      </c>
    </row>
    <row r="59" spans="1:16" ht="15.75">
      <c r="A59" s="108"/>
      <c r="B59" s="109"/>
      <c r="C59" s="109"/>
      <c r="D59" s="109"/>
      <c r="E59" s="110"/>
      <c r="F59" s="30" t="s">
        <v>23</v>
      </c>
      <c r="G59" s="33"/>
      <c r="H59" s="33"/>
      <c r="I59" s="33"/>
      <c r="J59" s="33"/>
      <c r="K59" s="33"/>
      <c r="L59" s="33"/>
      <c r="M59" s="33"/>
      <c r="N59" s="33"/>
      <c r="O59" s="33"/>
      <c r="P59" s="62"/>
    </row>
    <row r="60" spans="3:16" ht="15.75">
      <c r="C60" s="42"/>
      <c r="D60" s="43"/>
      <c r="E60" s="43"/>
      <c r="F60" s="43"/>
      <c r="G60" s="44"/>
      <c r="H60" s="44"/>
      <c r="I60" s="44"/>
      <c r="J60" s="44"/>
      <c r="L60" s="44"/>
      <c r="M60" s="44"/>
      <c r="N60" s="44"/>
      <c r="O60" s="44"/>
      <c r="P60" s="44"/>
    </row>
    <row r="61" spans="1:16" ht="15.75">
      <c r="A61" s="45" t="s">
        <v>16</v>
      </c>
      <c r="E61" s="45"/>
      <c r="F61" s="45"/>
      <c r="G61" s="46"/>
      <c r="H61" s="37"/>
      <c r="I61" s="37"/>
      <c r="J61" s="37"/>
      <c r="K61" s="37"/>
      <c r="L61" s="37"/>
      <c r="M61" s="37"/>
      <c r="N61" s="37"/>
      <c r="O61" s="37"/>
      <c r="P61" s="37"/>
    </row>
    <row r="62" spans="2:16" ht="15.75">
      <c r="B62" s="99" t="s">
        <v>33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 ht="15.75">
      <c r="B63" s="99" t="s">
        <v>34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 ht="15.75">
      <c r="B64" s="99" t="s">
        <v>24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4:15" ht="15.75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5.75">
      <c r="B66" s="83" t="s">
        <v>0</v>
      </c>
      <c r="C66" s="83"/>
      <c r="D66" s="83"/>
      <c r="E66" s="83"/>
      <c r="F66" s="14"/>
      <c r="G66" s="14"/>
      <c r="H66" s="14"/>
      <c r="I66" s="14"/>
      <c r="J66" s="83" t="s">
        <v>181</v>
      </c>
      <c r="K66" s="101"/>
      <c r="L66" s="14"/>
      <c r="M66" s="14"/>
      <c r="N66" s="14"/>
      <c r="O66" s="14"/>
    </row>
  </sheetData>
  <sheetProtection/>
  <mergeCells count="17">
    <mergeCell ref="B66:E66"/>
    <mergeCell ref="J66:K66"/>
    <mergeCell ref="B64:P64"/>
    <mergeCell ref="A55:E59"/>
    <mergeCell ref="A13:A15"/>
    <mergeCell ref="C13:C15"/>
    <mergeCell ref="D13:D15"/>
    <mergeCell ref="B13:B15"/>
    <mergeCell ref="C10:N10"/>
    <mergeCell ref="E13:E15"/>
    <mergeCell ref="F13:F15"/>
    <mergeCell ref="G13:P14"/>
    <mergeCell ref="B62:P62"/>
    <mergeCell ref="B63:P63"/>
    <mergeCell ref="B17:B20"/>
    <mergeCell ref="N17:N20"/>
    <mergeCell ref="B34:B35"/>
  </mergeCells>
  <printOptions horizontalCentered="1"/>
  <pageMargins left="0.2362204724409449" right="0.03937007874015748" top="0.3937007874015748" bottom="0.15748031496062992" header="0.3937007874015748" footer="0.2362204724409449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NizhNovEnergo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smirnova_ls</dc:creator>
  <cp:keywords/>
  <dc:description/>
  <cp:lastModifiedBy>Лобанов</cp:lastModifiedBy>
  <cp:lastPrinted>2015-07-13T11:50:47Z</cp:lastPrinted>
  <dcterms:created xsi:type="dcterms:W3CDTF">2009-06-22T05:51:35Z</dcterms:created>
  <dcterms:modified xsi:type="dcterms:W3CDTF">2015-09-25T05:25:57Z</dcterms:modified>
  <cp:category/>
  <cp:version/>
  <cp:contentType/>
  <cp:contentStatus/>
</cp:coreProperties>
</file>